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f0bd1001fc23216/Documents/SKRIPSI INGE/Olah data/"/>
    </mc:Choice>
  </mc:AlternateContent>
  <xr:revisionPtr revIDLastSave="1" documentId="13_ncr:1_{EF104C08-E39A-45E4-9A3E-58C8AAE90F0B}" xr6:coauthVersionLast="47" xr6:coauthVersionMax="47" xr10:uidLastSave="{DA01C6B2-623B-47A3-931E-D465EECCD3C6}"/>
  <bookViews>
    <workbookView xWindow="-120" yWindow="-120" windowWidth="20730" windowHeight="11040" activeTab="4" xr2:uid="{489AF6BA-8282-4CC5-9A75-FC9D682EF65B}"/>
  </bookViews>
  <sheets>
    <sheet name="Data" sheetId="2" r:id="rId1"/>
    <sheet name=" Profit Margin (X1)" sheetId="4" r:id="rId2"/>
    <sheet name="Inventory Turnover (X2)" sheetId="5" r:id="rId3"/>
    <sheet name="Financial Distress (Y)" sheetId="3" r:id="rId4"/>
    <sheet name="Tabulasi data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5" l="1"/>
  <c r="J102" i="5" s="1"/>
  <c r="G101" i="5"/>
  <c r="J101" i="5" s="1"/>
  <c r="G100" i="5"/>
  <c r="J100" i="5" s="1"/>
  <c r="G99" i="5"/>
  <c r="J99" i="5" s="1"/>
  <c r="G98" i="5"/>
  <c r="J98" i="5" s="1"/>
  <c r="G97" i="5"/>
  <c r="J97" i="5" s="1"/>
  <c r="G96" i="5"/>
  <c r="J96" i="5" s="1"/>
  <c r="G95" i="5"/>
  <c r="J95" i="5" s="1"/>
  <c r="G94" i="5"/>
  <c r="J94" i="5" s="1"/>
  <c r="G93" i="5"/>
  <c r="J93" i="5" s="1"/>
  <c r="G92" i="5"/>
  <c r="J92" i="5" s="1"/>
  <c r="G91" i="5"/>
  <c r="J91" i="5" s="1"/>
  <c r="G90" i="5"/>
  <c r="J90" i="5" s="1"/>
  <c r="G89" i="5"/>
  <c r="J89" i="5" s="1"/>
  <c r="G88" i="5"/>
  <c r="J88" i="5" s="1"/>
  <c r="G87" i="5"/>
  <c r="J87" i="5" s="1"/>
  <c r="G86" i="5"/>
  <c r="J86" i="5" s="1"/>
  <c r="G85" i="5"/>
  <c r="J85" i="5" s="1"/>
  <c r="G84" i="5"/>
  <c r="J84" i="5" s="1"/>
  <c r="G83" i="5"/>
  <c r="J83" i="5" s="1"/>
  <c r="G82" i="5"/>
  <c r="J82" i="5" s="1"/>
  <c r="G81" i="5"/>
  <c r="J81" i="5" s="1"/>
  <c r="G80" i="5"/>
  <c r="J80" i="5" s="1"/>
  <c r="G79" i="5"/>
  <c r="J79" i="5" s="1"/>
  <c r="G78" i="5"/>
  <c r="J78" i="5" s="1"/>
  <c r="G77" i="5"/>
  <c r="J77" i="5" s="1"/>
  <c r="G76" i="5"/>
  <c r="J76" i="5" s="1"/>
  <c r="G75" i="5"/>
  <c r="J75" i="5" s="1"/>
  <c r="G74" i="5"/>
  <c r="J74" i="5" s="1"/>
  <c r="G73" i="5"/>
  <c r="J73" i="5" s="1"/>
  <c r="G72" i="5"/>
  <c r="J72" i="5" s="1"/>
  <c r="G71" i="5"/>
  <c r="J71" i="5" s="1"/>
  <c r="G70" i="5"/>
  <c r="J70" i="5" s="1"/>
  <c r="G69" i="5"/>
  <c r="J69" i="5" s="1"/>
  <c r="G68" i="5"/>
  <c r="J68" i="5" s="1"/>
  <c r="G67" i="5"/>
  <c r="J67" i="5" s="1"/>
  <c r="G66" i="5"/>
  <c r="J66" i="5" s="1"/>
  <c r="G65" i="5"/>
  <c r="J65" i="5" s="1"/>
  <c r="G64" i="5"/>
  <c r="J64" i="5" s="1"/>
  <c r="G63" i="5"/>
  <c r="J63" i="5" s="1"/>
  <c r="G62" i="5"/>
  <c r="J62" i="5" s="1"/>
  <c r="G61" i="5"/>
  <c r="J61" i="5" s="1"/>
  <c r="G60" i="5"/>
  <c r="J60" i="5" s="1"/>
  <c r="G59" i="5"/>
  <c r="J59" i="5" s="1"/>
  <c r="G58" i="5"/>
  <c r="J58" i="5" s="1"/>
  <c r="G57" i="5"/>
  <c r="J57" i="5" s="1"/>
  <c r="G56" i="5"/>
  <c r="J56" i="5" s="1"/>
  <c r="G55" i="5"/>
  <c r="J55" i="5" s="1"/>
  <c r="G54" i="5"/>
  <c r="J54" i="5" s="1"/>
  <c r="G53" i="5"/>
  <c r="J53" i="5" s="1"/>
  <c r="G52" i="5"/>
  <c r="J52" i="5" s="1"/>
  <c r="G51" i="5"/>
  <c r="J51" i="5" s="1"/>
  <c r="G50" i="5"/>
  <c r="J50" i="5" s="1"/>
  <c r="G49" i="5"/>
  <c r="J49" i="5" s="1"/>
  <c r="G48" i="5"/>
  <c r="J48" i="5" s="1"/>
  <c r="G47" i="5"/>
  <c r="J47" i="5" s="1"/>
  <c r="G46" i="5"/>
  <c r="J46" i="5" s="1"/>
  <c r="G45" i="5"/>
  <c r="J45" i="5" s="1"/>
  <c r="G44" i="5"/>
  <c r="J44" i="5" s="1"/>
  <c r="G43" i="5"/>
  <c r="J43" i="5" s="1"/>
  <c r="G42" i="5"/>
  <c r="J42" i="5" s="1"/>
  <c r="G41" i="5"/>
  <c r="J41" i="5" s="1"/>
  <c r="G40" i="5"/>
  <c r="J40" i="5" s="1"/>
  <c r="G39" i="5"/>
  <c r="J39" i="5" s="1"/>
  <c r="G38" i="5"/>
  <c r="J38" i="5" s="1"/>
  <c r="G37" i="5"/>
  <c r="J37" i="5" s="1"/>
  <c r="G36" i="5"/>
  <c r="J36" i="5" s="1"/>
  <c r="G35" i="5"/>
  <c r="J35" i="5" s="1"/>
  <c r="G34" i="5"/>
  <c r="J34" i="5" s="1"/>
  <c r="G33" i="5"/>
  <c r="J33" i="5" s="1"/>
  <c r="G32" i="5"/>
  <c r="J32" i="5" s="1"/>
  <c r="G31" i="5"/>
  <c r="J31" i="5" s="1"/>
  <c r="G30" i="5"/>
  <c r="J30" i="5" s="1"/>
  <c r="G29" i="5"/>
  <c r="J29" i="5" s="1"/>
  <c r="G28" i="5"/>
  <c r="J28" i="5" s="1"/>
  <c r="G27" i="5"/>
  <c r="J27" i="5" s="1"/>
  <c r="G26" i="5"/>
  <c r="J26" i="5" s="1"/>
  <c r="G25" i="5"/>
  <c r="J25" i="5" s="1"/>
  <c r="G24" i="5"/>
  <c r="J24" i="5" s="1"/>
  <c r="G23" i="5"/>
  <c r="J23" i="5" s="1"/>
  <c r="G22" i="5"/>
  <c r="J22" i="5" s="1"/>
  <c r="G21" i="5"/>
  <c r="J21" i="5" s="1"/>
  <c r="G20" i="5"/>
  <c r="J20" i="5" s="1"/>
  <c r="G19" i="5"/>
  <c r="J19" i="5" s="1"/>
  <c r="G18" i="5"/>
  <c r="J18" i="5" s="1"/>
  <c r="G17" i="5"/>
  <c r="J17" i="5" s="1"/>
  <c r="G16" i="5"/>
  <c r="J16" i="5" s="1"/>
  <c r="G15" i="5"/>
  <c r="J15" i="5" s="1"/>
  <c r="G14" i="5"/>
  <c r="J14" i="5" s="1"/>
  <c r="G13" i="5"/>
  <c r="J13" i="5" s="1"/>
  <c r="G12" i="5"/>
  <c r="J12" i="5" s="1"/>
  <c r="G11" i="5"/>
  <c r="J11" i="5" s="1"/>
  <c r="G10" i="5"/>
  <c r="J10" i="5" s="1"/>
  <c r="G9" i="5"/>
  <c r="J9" i="5" s="1"/>
  <c r="G8" i="5"/>
  <c r="J8" i="5" s="1"/>
  <c r="G7" i="5"/>
  <c r="J7" i="5" s="1"/>
  <c r="G6" i="5"/>
  <c r="J6" i="5" s="1"/>
  <c r="G5" i="5"/>
  <c r="J5" i="5" s="1"/>
  <c r="G4" i="5"/>
  <c r="J4" i="5" s="1"/>
  <c r="G3" i="5"/>
  <c r="J3" i="5" s="1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8" i="2"/>
  <c r="AX7" i="2"/>
  <c r="AX6" i="2"/>
  <c r="AX5" i="2"/>
  <c r="AX4" i="2"/>
  <c r="AX3" i="2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AQ102" i="2"/>
  <c r="AR102" i="2" s="1"/>
  <c r="AN102" i="2"/>
  <c r="AJ102" i="2"/>
  <c r="AK102" i="2" s="1"/>
  <c r="AF102" i="2"/>
  <c r="AG102" i="2" s="1"/>
  <c r="AC102" i="2"/>
  <c r="AB102" i="2"/>
  <c r="Y102" i="2"/>
  <c r="U102" i="2"/>
  <c r="V102" i="2" s="1"/>
  <c r="AR101" i="2"/>
  <c r="AQ101" i="2"/>
  <c r="AN101" i="2"/>
  <c r="AK101" i="2"/>
  <c r="AJ101" i="2"/>
  <c r="AF101" i="2"/>
  <c r="AG101" i="2" s="1"/>
  <c r="AB101" i="2"/>
  <c r="AC101" i="2" s="1"/>
  <c r="Y101" i="2"/>
  <c r="U101" i="2"/>
  <c r="V101" i="2" s="1"/>
  <c r="AQ100" i="2"/>
  <c r="AR100" i="2" s="1"/>
  <c r="AN100" i="2"/>
  <c r="AJ100" i="2"/>
  <c r="AK100" i="2" s="1"/>
  <c r="AF100" i="2"/>
  <c r="AG100" i="2" s="1"/>
  <c r="AC100" i="2"/>
  <c r="AB100" i="2"/>
  <c r="Y100" i="2"/>
  <c r="U100" i="2"/>
  <c r="V100" i="2" s="1"/>
  <c r="AR99" i="2"/>
  <c r="AQ99" i="2"/>
  <c r="AN99" i="2"/>
  <c r="AK99" i="2"/>
  <c r="AJ99" i="2"/>
  <c r="AF99" i="2"/>
  <c r="AG99" i="2" s="1"/>
  <c r="AB99" i="2"/>
  <c r="AC99" i="2" s="1"/>
  <c r="Y99" i="2"/>
  <c r="U99" i="2"/>
  <c r="V99" i="2" s="1"/>
  <c r="AQ98" i="2"/>
  <c r="AR98" i="2" s="1"/>
  <c r="AN98" i="2"/>
  <c r="AJ98" i="2"/>
  <c r="AK98" i="2" s="1"/>
  <c r="AF98" i="2"/>
  <c r="AG98" i="2" s="1"/>
  <c r="AC98" i="2"/>
  <c r="AB98" i="2"/>
  <c r="Y98" i="2"/>
  <c r="U98" i="2"/>
  <c r="V98" i="2" s="1"/>
  <c r="AR97" i="2"/>
  <c r="AQ97" i="2"/>
  <c r="AN97" i="2"/>
  <c r="AK97" i="2"/>
  <c r="AJ97" i="2"/>
  <c r="AF97" i="2"/>
  <c r="AG97" i="2" s="1"/>
  <c r="AB97" i="2"/>
  <c r="AC97" i="2" s="1"/>
  <c r="Y97" i="2"/>
  <c r="U97" i="2"/>
  <c r="V97" i="2" s="1"/>
  <c r="AQ96" i="2"/>
  <c r="AR96" i="2" s="1"/>
  <c r="AN96" i="2"/>
  <c r="AJ96" i="2"/>
  <c r="AK96" i="2" s="1"/>
  <c r="AF96" i="2"/>
  <c r="AG96" i="2" s="1"/>
  <c r="AC96" i="2"/>
  <c r="AB96" i="2"/>
  <c r="Y96" i="2"/>
  <c r="U96" i="2"/>
  <c r="V96" i="2" s="1"/>
  <c r="AR95" i="2"/>
  <c r="AQ95" i="2"/>
  <c r="AN95" i="2"/>
  <c r="AK95" i="2"/>
  <c r="AJ95" i="2"/>
  <c r="AF95" i="2"/>
  <c r="AG95" i="2" s="1"/>
  <c r="AB95" i="2"/>
  <c r="AC95" i="2" s="1"/>
  <c r="Y95" i="2"/>
  <c r="U95" i="2"/>
  <c r="V95" i="2" s="1"/>
  <c r="AQ94" i="2"/>
  <c r="AR94" i="2" s="1"/>
  <c r="AN94" i="2"/>
  <c r="AJ94" i="2"/>
  <c r="AK94" i="2" s="1"/>
  <c r="AF94" i="2"/>
  <c r="AG94" i="2" s="1"/>
  <c r="AC94" i="2"/>
  <c r="AB94" i="2"/>
  <c r="Y94" i="2"/>
  <c r="U94" i="2"/>
  <c r="V94" i="2" s="1"/>
  <c r="AR93" i="2"/>
  <c r="AQ93" i="2"/>
  <c r="AN93" i="2"/>
  <c r="AK93" i="2"/>
  <c r="AJ93" i="2"/>
  <c r="AF93" i="2"/>
  <c r="AG93" i="2" s="1"/>
  <c r="AB93" i="2"/>
  <c r="AC93" i="2" s="1"/>
  <c r="Y93" i="2"/>
  <c r="U93" i="2"/>
  <c r="V93" i="2" s="1"/>
  <c r="AQ92" i="2"/>
  <c r="AR92" i="2" s="1"/>
  <c r="AN92" i="2"/>
  <c r="AJ92" i="2"/>
  <c r="AK92" i="2" s="1"/>
  <c r="AF92" i="2"/>
  <c r="AG92" i="2" s="1"/>
  <c r="AC92" i="2"/>
  <c r="AB92" i="2"/>
  <c r="Y92" i="2"/>
  <c r="U92" i="2"/>
  <c r="V92" i="2" s="1"/>
  <c r="AR91" i="2"/>
  <c r="AQ91" i="2"/>
  <c r="AN91" i="2"/>
  <c r="AK91" i="2"/>
  <c r="AJ91" i="2"/>
  <c r="AF91" i="2"/>
  <c r="AG91" i="2" s="1"/>
  <c r="AB91" i="2"/>
  <c r="AC91" i="2" s="1"/>
  <c r="Y91" i="2"/>
  <c r="U91" i="2"/>
  <c r="V91" i="2" s="1"/>
  <c r="AQ90" i="2"/>
  <c r="AR90" i="2" s="1"/>
  <c r="AN90" i="2"/>
  <c r="AJ90" i="2"/>
  <c r="AK90" i="2" s="1"/>
  <c r="AF90" i="2"/>
  <c r="AG90" i="2" s="1"/>
  <c r="AC90" i="2"/>
  <c r="AB90" i="2"/>
  <c r="Y90" i="2"/>
  <c r="U90" i="2"/>
  <c r="V90" i="2" s="1"/>
  <c r="AR89" i="2"/>
  <c r="AQ89" i="2"/>
  <c r="AN89" i="2"/>
  <c r="AK89" i="2"/>
  <c r="AJ89" i="2"/>
  <c r="AF89" i="2"/>
  <c r="AG89" i="2" s="1"/>
  <c r="AB89" i="2"/>
  <c r="AC89" i="2" s="1"/>
  <c r="Y89" i="2"/>
  <c r="U89" i="2"/>
  <c r="V89" i="2" s="1"/>
  <c r="AQ88" i="2"/>
  <c r="AR88" i="2" s="1"/>
  <c r="AN88" i="2"/>
  <c r="AJ88" i="2"/>
  <c r="AK88" i="2" s="1"/>
  <c r="AF88" i="2"/>
  <c r="AG88" i="2" s="1"/>
  <c r="AC88" i="2"/>
  <c r="AB88" i="2"/>
  <c r="Y88" i="2"/>
  <c r="U88" i="2"/>
  <c r="V88" i="2" s="1"/>
  <c r="AR87" i="2"/>
  <c r="AQ87" i="2"/>
  <c r="AN87" i="2"/>
  <c r="AK87" i="2"/>
  <c r="AJ87" i="2"/>
  <c r="AF87" i="2"/>
  <c r="AG87" i="2" s="1"/>
  <c r="AB87" i="2"/>
  <c r="AC87" i="2" s="1"/>
  <c r="Y87" i="2"/>
  <c r="U87" i="2"/>
  <c r="V87" i="2" s="1"/>
  <c r="AQ86" i="2"/>
  <c r="AR86" i="2" s="1"/>
  <c r="AN86" i="2"/>
  <c r="AJ86" i="2"/>
  <c r="AK86" i="2" s="1"/>
  <c r="AF86" i="2"/>
  <c r="AG86" i="2" s="1"/>
  <c r="AC86" i="2"/>
  <c r="AB86" i="2"/>
  <c r="Y86" i="2"/>
  <c r="U86" i="2"/>
  <c r="V86" i="2" s="1"/>
  <c r="AR85" i="2"/>
  <c r="AQ85" i="2"/>
  <c r="AN85" i="2"/>
  <c r="AK85" i="2"/>
  <c r="AJ85" i="2"/>
  <c r="AF85" i="2"/>
  <c r="AG85" i="2" s="1"/>
  <c r="AB85" i="2"/>
  <c r="AC85" i="2" s="1"/>
  <c r="Y85" i="2"/>
  <c r="U85" i="2"/>
  <c r="V85" i="2" s="1"/>
  <c r="AQ84" i="2"/>
  <c r="AR84" i="2" s="1"/>
  <c r="AN84" i="2"/>
  <c r="AJ84" i="2"/>
  <c r="AK84" i="2" s="1"/>
  <c r="AF84" i="2"/>
  <c r="AG84" i="2" s="1"/>
  <c r="AC84" i="2"/>
  <c r="AB84" i="2"/>
  <c r="Y84" i="2"/>
  <c r="U84" i="2"/>
  <c r="V84" i="2" s="1"/>
  <c r="AR83" i="2"/>
  <c r="AQ83" i="2"/>
  <c r="AN83" i="2"/>
  <c r="AK83" i="2"/>
  <c r="AJ83" i="2"/>
  <c r="AF83" i="2"/>
  <c r="AG83" i="2" s="1"/>
  <c r="AB83" i="2"/>
  <c r="AC83" i="2" s="1"/>
  <c r="Y83" i="2"/>
  <c r="U83" i="2"/>
  <c r="V83" i="2" s="1"/>
  <c r="AQ82" i="2"/>
  <c r="AR82" i="2" s="1"/>
  <c r="AN82" i="2"/>
  <c r="AJ82" i="2"/>
  <c r="AK82" i="2" s="1"/>
  <c r="AF82" i="2"/>
  <c r="AG82" i="2" s="1"/>
  <c r="AC82" i="2"/>
  <c r="AB82" i="2"/>
  <c r="Y82" i="2"/>
  <c r="U82" i="2"/>
  <c r="V82" i="2" s="1"/>
  <c r="AR81" i="2"/>
  <c r="AQ81" i="2"/>
  <c r="AN81" i="2"/>
  <c r="AK81" i="2"/>
  <c r="AJ81" i="2"/>
  <c r="AF81" i="2"/>
  <c r="AG81" i="2" s="1"/>
  <c r="AB81" i="2"/>
  <c r="AC81" i="2" s="1"/>
  <c r="Y81" i="2"/>
  <c r="U81" i="2"/>
  <c r="V81" i="2" s="1"/>
  <c r="AQ80" i="2"/>
  <c r="AR80" i="2" s="1"/>
  <c r="AN80" i="2"/>
  <c r="AJ80" i="2"/>
  <c r="AK80" i="2" s="1"/>
  <c r="AF80" i="2"/>
  <c r="AG80" i="2" s="1"/>
  <c r="AC80" i="2"/>
  <c r="AB80" i="2"/>
  <c r="Y80" i="2"/>
  <c r="U80" i="2"/>
  <c r="V80" i="2" s="1"/>
  <c r="AR79" i="2"/>
  <c r="AQ79" i="2"/>
  <c r="AN79" i="2"/>
  <c r="AK79" i="2"/>
  <c r="AJ79" i="2"/>
  <c r="AF79" i="2"/>
  <c r="AG79" i="2" s="1"/>
  <c r="AB79" i="2"/>
  <c r="AC79" i="2" s="1"/>
  <c r="Y79" i="2"/>
  <c r="U79" i="2"/>
  <c r="V79" i="2" s="1"/>
  <c r="AQ78" i="2"/>
  <c r="AR78" i="2" s="1"/>
  <c r="AN78" i="2"/>
  <c r="AJ78" i="2"/>
  <c r="AK78" i="2" s="1"/>
  <c r="AF78" i="2"/>
  <c r="AG78" i="2" s="1"/>
  <c r="AC78" i="2"/>
  <c r="AB78" i="2"/>
  <c r="Y78" i="2"/>
  <c r="U78" i="2"/>
  <c r="V78" i="2" s="1"/>
  <c r="AR77" i="2"/>
  <c r="AQ77" i="2"/>
  <c r="AN77" i="2"/>
  <c r="AK77" i="2"/>
  <c r="AJ77" i="2"/>
  <c r="AF77" i="2"/>
  <c r="AG77" i="2" s="1"/>
  <c r="AB77" i="2"/>
  <c r="AC77" i="2" s="1"/>
  <c r="Y77" i="2"/>
  <c r="U77" i="2"/>
  <c r="V77" i="2" s="1"/>
  <c r="AQ76" i="2"/>
  <c r="AR76" i="2" s="1"/>
  <c r="AN76" i="2"/>
  <c r="AJ76" i="2"/>
  <c r="AK76" i="2" s="1"/>
  <c r="AF76" i="2"/>
  <c r="AG76" i="2" s="1"/>
  <c r="AC76" i="2"/>
  <c r="AB76" i="2"/>
  <c r="Y76" i="2"/>
  <c r="U76" i="2"/>
  <c r="V76" i="2" s="1"/>
  <c r="AR75" i="2"/>
  <c r="AQ75" i="2"/>
  <c r="AN75" i="2"/>
  <c r="AK75" i="2"/>
  <c r="AJ75" i="2"/>
  <c r="AF75" i="2"/>
  <c r="AG75" i="2" s="1"/>
  <c r="AB75" i="2"/>
  <c r="AC75" i="2" s="1"/>
  <c r="Y75" i="2"/>
  <c r="U75" i="2"/>
  <c r="V75" i="2" s="1"/>
  <c r="AQ74" i="2"/>
  <c r="AR74" i="2" s="1"/>
  <c r="AN74" i="2"/>
  <c r="AJ74" i="2"/>
  <c r="AK74" i="2" s="1"/>
  <c r="AF74" i="2"/>
  <c r="AG74" i="2" s="1"/>
  <c r="AC74" i="2"/>
  <c r="AB74" i="2"/>
  <c r="Y74" i="2"/>
  <c r="U74" i="2"/>
  <c r="V74" i="2" s="1"/>
  <c r="AR73" i="2"/>
  <c r="AQ73" i="2"/>
  <c r="AN73" i="2"/>
  <c r="AK73" i="2"/>
  <c r="AJ73" i="2"/>
  <c r="AF73" i="2"/>
  <c r="AG73" i="2" s="1"/>
  <c r="AB73" i="2"/>
  <c r="AC73" i="2" s="1"/>
  <c r="Y73" i="2"/>
  <c r="U73" i="2"/>
  <c r="V73" i="2" s="1"/>
  <c r="AQ72" i="2"/>
  <c r="AR72" i="2" s="1"/>
  <c r="AN72" i="2"/>
  <c r="AJ72" i="2"/>
  <c r="AK72" i="2" s="1"/>
  <c r="AF72" i="2"/>
  <c r="AG72" i="2" s="1"/>
  <c r="AC72" i="2"/>
  <c r="AB72" i="2"/>
  <c r="Y72" i="2"/>
  <c r="U72" i="2"/>
  <c r="V72" i="2" s="1"/>
  <c r="AR71" i="2"/>
  <c r="AQ71" i="2"/>
  <c r="AN71" i="2"/>
  <c r="AK71" i="2"/>
  <c r="AJ71" i="2"/>
  <c r="AF71" i="2"/>
  <c r="AG71" i="2" s="1"/>
  <c r="AB71" i="2"/>
  <c r="AC71" i="2" s="1"/>
  <c r="Y71" i="2"/>
  <c r="U71" i="2"/>
  <c r="V71" i="2" s="1"/>
  <c r="AQ70" i="2"/>
  <c r="AR70" i="2" s="1"/>
  <c r="AN70" i="2"/>
  <c r="AJ70" i="2"/>
  <c r="AK70" i="2" s="1"/>
  <c r="AF70" i="2"/>
  <c r="AG70" i="2" s="1"/>
  <c r="AC70" i="2"/>
  <c r="AB70" i="2"/>
  <c r="Y70" i="2"/>
  <c r="U70" i="2"/>
  <c r="V70" i="2" s="1"/>
  <c r="AR69" i="2"/>
  <c r="AQ69" i="2"/>
  <c r="AN69" i="2"/>
  <c r="AK69" i="2"/>
  <c r="AJ69" i="2"/>
  <c r="AF69" i="2"/>
  <c r="AG69" i="2" s="1"/>
  <c r="AB69" i="2"/>
  <c r="AC69" i="2" s="1"/>
  <c r="Y69" i="2"/>
  <c r="U69" i="2"/>
  <c r="V69" i="2" s="1"/>
  <c r="AQ68" i="2"/>
  <c r="AR68" i="2" s="1"/>
  <c r="AN68" i="2"/>
  <c r="AJ68" i="2"/>
  <c r="AK68" i="2" s="1"/>
  <c r="AF68" i="2"/>
  <c r="AG68" i="2" s="1"/>
  <c r="AC68" i="2"/>
  <c r="AB68" i="2"/>
  <c r="Y68" i="2"/>
  <c r="U68" i="2"/>
  <c r="V68" i="2" s="1"/>
  <c r="AR67" i="2"/>
  <c r="AQ67" i="2"/>
  <c r="AN67" i="2"/>
  <c r="AK67" i="2"/>
  <c r="AJ67" i="2"/>
  <c r="AF67" i="2"/>
  <c r="AG67" i="2" s="1"/>
  <c r="AB67" i="2"/>
  <c r="AC67" i="2" s="1"/>
  <c r="Y67" i="2"/>
  <c r="U67" i="2"/>
  <c r="V67" i="2" s="1"/>
  <c r="AQ66" i="2"/>
  <c r="AR66" i="2" s="1"/>
  <c r="AN66" i="2"/>
  <c r="AJ66" i="2"/>
  <c r="AK66" i="2" s="1"/>
  <c r="AF66" i="2"/>
  <c r="AG66" i="2" s="1"/>
  <c r="AC66" i="2"/>
  <c r="AB66" i="2"/>
  <c r="Y66" i="2"/>
  <c r="U66" i="2"/>
  <c r="V66" i="2" s="1"/>
  <c r="AR65" i="2"/>
  <c r="AQ65" i="2"/>
  <c r="AN65" i="2"/>
  <c r="AK65" i="2"/>
  <c r="AJ65" i="2"/>
  <c r="AF65" i="2"/>
  <c r="AG65" i="2" s="1"/>
  <c r="AB65" i="2"/>
  <c r="AC65" i="2" s="1"/>
  <c r="Y65" i="2"/>
  <c r="U65" i="2"/>
  <c r="V65" i="2" s="1"/>
  <c r="AQ64" i="2"/>
  <c r="AR64" i="2" s="1"/>
  <c r="AN64" i="2"/>
  <c r="AJ64" i="2"/>
  <c r="AK64" i="2" s="1"/>
  <c r="AF64" i="2"/>
  <c r="AG64" i="2" s="1"/>
  <c r="AC64" i="2"/>
  <c r="AB64" i="2"/>
  <c r="Y64" i="2"/>
  <c r="U64" i="2"/>
  <c r="V64" i="2" s="1"/>
  <c r="AR63" i="2"/>
  <c r="AQ63" i="2"/>
  <c r="AN63" i="2"/>
  <c r="AK63" i="2"/>
  <c r="AJ63" i="2"/>
  <c r="AF63" i="2"/>
  <c r="AG63" i="2" s="1"/>
  <c r="AB63" i="2"/>
  <c r="AC63" i="2" s="1"/>
  <c r="Y63" i="2"/>
  <c r="U63" i="2"/>
  <c r="V63" i="2" s="1"/>
  <c r="AQ62" i="2"/>
  <c r="AR62" i="2" s="1"/>
  <c r="AN62" i="2"/>
  <c r="AJ62" i="2"/>
  <c r="AK62" i="2" s="1"/>
  <c r="AF62" i="2"/>
  <c r="AG62" i="2" s="1"/>
  <c r="AC62" i="2"/>
  <c r="AB62" i="2"/>
  <c r="Y62" i="2"/>
  <c r="U62" i="2"/>
  <c r="V62" i="2" s="1"/>
  <c r="AR61" i="2"/>
  <c r="AQ61" i="2"/>
  <c r="AN61" i="2"/>
  <c r="AK61" i="2"/>
  <c r="AJ61" i="2"/>
  <c r="AF61" i="2"/>
  <c r="AG61" i="2" s="1"/>
  <c r="AB61" i="2"/>
  <c r="AC61" i="2" s="1"/>
  <c r="Y61" i="2"/>
  <c r="U61" i="2"/>
  <c r="V61" i="2" s="1"/>
  <c r="AQ60" i="2"/>
  <c r="AR60" i="2" s="1"/>
  <c r="AN60" i="2"/>
  <c r="AJ60" i="2"/>
  <c r="AK60" i="2" s="1"/>
  <c r="AF60" i="2"/>
  <c r="AG60" i="2" s="1"/>
  <c r="AC60" i="2"/>
  <c r="AB60" i="2"/>
  <c r="Y60" i="2"/>
  <c r="U60" i="2"/>
  <c r="V60" i="2" s="1"/>
  <c r="AR59" i="2"/>
  <c r="AQ59" i="2"/>
  <c r="AN59" i="2"/>
  <c r="AK59" i="2"/>
  <c r="AJ59" i="2"/>
  <c r="AF59" i="2"/>
  <c r="AG59" i="2" s="1"/>
  <c r="AB59" i="2"/>
  <c r="AC59" i="2" s="1"/>
  <c r="Y59" i="2"/>
  <c r="U59" i="2"/>
  <c r="V59" i="2" s="1"/>
  <c r="AQ58" i="2"/>
  <c r="AR58" i="2" s="1"/>
  <c r="AN58" i="2"/>
  <c r="AJ58" i="2"/>
  <c r="AK58" i="2" s="1"/>
  <c r="AF58" i="2"/>
  <c r="AG58" i="2" s="1"/>
  <c r="AC58" i="2"/>
  <c r="AB58" i="2"/>
  <c r="Y58" i="2"/>
  <c r="U58" i="2"/>
  <c r="V58" i="2" s="1"/>
  <c r="AR57" i="2"/>
  <c r="AQ57" i="2"/>
  <c r="AN57" i="2"/>
  <c r="AK57" i="2"/>
  <c r="AJ57" i="2"/>
  <c r="AF57" i="2"/>
  <c r="AG57" i="2" s="1"/>
  <c r="AB57" i="2"/>
  <c r="AC57" i="2" s="1"/>
  <c r="Y57" i="2"/>
  <c r="U57" i="2"/>
  <c r="V57" i="2" s="1"/>
  <c r="AQ56" i="2"/>
  <c r="AR56" i="2" s="1"/>
  <c r="AN56" i="2"/>
  <c r="AJ56" i="2"/>
  <c r="AK56" i="2" s="1"/>
  <c r="AF56" i="2"/>
  <c r="AG56" i="2" s="1"/>
  <c r="AC56" i="2"/>
  <c r="AB56" i="2"/>
  <c r="Y56" i="2"/>
  <c r="U56" i="2"/>
  <c r="V56" i="2" s="1"/>
  <c r="AR55" i="2"/>
  <c r="AQ55" i="2"/>
  <c r="AN55" i="2"/>
  <c r="AK55" i="2"/>
  <c r="AJ55" i="2"/>
  <c r="AF55" i="2"/>
  <c r="AG55" i="2" s="1"/>
  <c r="AB55" i="2"/>
  <c r="AC55" i="2" s="1"/>
  <c r="Y55" i="2"/>
  <c r="U55" i="2"/>
  <c r="V55" i="2" s="1"/>
  <c r="AR54" i="2"/>
  <c r="AQ54" i="2"/>
  <c r="AN54" i="2"/>
  <c r="AJ54" i="2"/>
  <c r="AK54" i="2" s="1"/>
  <c r="AF54" i="2"/>
  <c r="AG54" i="2" s="1"/>
  <c r="AC54" i="2"/>
  <c r="AB54" i="2"/>
  <c r="Y54" i="2"/>
  <c r="U54" i="2"/>
  <c r="V54" i="2" s="1"/>
  <c r="AR53" i="2"/>
  <c r="AQ53" i="2"/>
  <c r="AN53" i="2"/>
  <c r="AK53" i="2"/>
  <c r="AJ53" i="2"/>
  <c r="AF53" i="2"/>
  <c r="AG53" i="2" s="1"/>
  <c r="AB53" i="2"/>
  <c r="AC53" i="2" s="1"/>
  <c r="Y53" i="2"/>
  <c r="U53" i="2"/>
  <c r="V53" i="2" s="1"/>
  <c r="AR52" i="2"/>
  <c r="AQ52" i="2"/>
  <c r="AN52" i="2"/>
  <c r="AJ52" i="2"/>
  <c r="AK52" i="2" s="1"/>
  <c r="AF52" i="2"/>
  <c r="AG52" i="2" s="1"/>
  <c r="AC52" i="2"/>
  <c r="AB52" i="2"/>
  <c r="Y52" i="2"/>
  <c r="U52" i="2"/>
  <c r="V52" i="2" s="1"/>
  <c r="AR51" i="2"/>
  <c r="AQ51" i="2"/>
  <c r="AN51" i="2"/>
  <c r="AK51" i="2"/>
  <c r="AJ51" i="2"/>
  <c r="AF51" i="2"/>
  <c r="AG51" i="2" s="1"/>
  <c r="AB51" i="2"/>
  <c r="AC51" i="2" s="1"/>
  <c r="Y51" i="2"/>
  <c r="U51" i="2"/>
  <c r="V51" i="2" s="1"/>
  <c r="AQ50" i="2"/>
  <c r="AR50" i="2" s="1"/>
  <c r="AN50" i="2"/>
  <c r="AJ50" i="2"/>
  <c r="AK50" i="2" s="1"/>
  <c r="AF50" i="2"/>
  <c r="AG50" i="2" s="1"/>
  <c r="AC50" i="2"/>
  <c r="AB50" i="2"/>
  <c r="Y50" i="2"/>
  <c r="U50" i="2"/>
  <c r="V50" i="2" s="1"/>
  <c r="AR49" i="2"/>
  <c r="AQ49" i="2"/>
  <c r="AN49" i="2"/>
  <c r="AK49" i="2"/>
  <c r="AJ49" i="2"/>
  <c r="AF49" i="2"/>
  <c r="AG49" i="2" s="1"/>
  <c r="AB49" i="2"/>
  <c r="AC49" i="2" s="1"/>
  <c r="Y49" i="2"/>
  <c r="U49" i="2"/>
  <c r="V49" i="2" s="1"/>
  <c r="AQ48" i="2"/>
  <c r="AR48" i="2" s="1"/>
  <c r="AN48" i="2"/>
  <c r="AJ48" i="2"/>
  <c r="AK48" i="2" s="1"/>
  <c r="AF48" i="2"/>
  <c r="AG48" i="2" s="1"/>
  <c r="AC48" i="2"/>
  <c r="AB48" i="2"/>
  <c r="Y48" i="2"/>
  <c r="U48" i="2"/>
  <c r="V48" i="2" s="1"/>
  <c r="AR47" i="2"/>
  <c r="AQ47" i="2"/>
  <c r="AN47" i="2"/>
  <c r="AK47" i="2"/>
  <c r="AJ47" i="2"/>
  <c r="AF47" i="2"/>
  <c r="AG47" i="2" s="1"/>
  <c r="AB47" i="2"/>
  <c r="AC47" i="2" s="1"/>
  <c r="Y47" i="2"/>
  <c r="U47" i="2"/>
  <c r="V47" i="2" s="1"/>
  <c r="AQ46" i="2"/>
  <c r="AR46" i="2" s="1"/>
  <c r="AN46" i="2"/>
  <c r="AJ46" i="2"/>
  <c r="AK46" i="2" s="1"/>
  <c r="AF46" i="2"/>
  <c r="AG46" i="2" s="1"/>
  <c r="AC46" i="2"/>
  <c r="AB46" i="2"/>
  <c r="Y46" i="2"/>
  <c r="U46" i="2"/>
  <c r="V46" i="2" s="1"/>
  <c r="AR45" i="2"/>
  <c r="AQ45" i="2"/>
  <c r="AN45" i="2"/>
  <c r="AK45" i="2"/>
  <c r="AJ45" i="2"/>
  <c r="AF45" i="2"/>
  <c r="AG45" i="2" s="1"/>
  <c r="AB45" i="2"/>
  <c r="AC45" i="2" s="1"/>
  <c r="Y45" i="2"/>
  <c r="U45" i="2"/>
  <c r="V45" i="2" s="1"/>
  <c r="AQ44" i="2"/>
  <c r="AR44" i="2" s="1"/>
  <c r="AN44" i="2"/>
  <c r="AJ44" i="2"/>
  <c r="AK44" i="2" s="1"/>
  <c r="AF44" i="2"/>
  <c r="AG44" i="2" s="1"/>
  <c r="AC44" i="2"/>
  <c r="AB44" i="2"/>
  <c r="Y44" i="2"/>
  <c r="U44" i="2"/>
  <c r="V44" i="2" s="1"/>
  <c r="AR43" i="2"/>
  <c r="AQ43" i="2"/>
  <c r="AN43" i="2"/>
  <c r="AK43" i="2"/>
  <c r="AJ43" i="2"/>
  <c r="AF43" i="2"/>
  <c r="AG43" i="2" s="1"/>
  <c r="AB43" i="2"/>
  <c r="AC43" i="2" s="1"/>
  <c r="Y43" i="2"/>
  <c r="U43" i="2"/>
  <c r="V43" i="2" s="1"/>
  <c r="AQ42" i="2"/>
  <c r="AR42" i="2" s="1"/>
  <c r="AN42" i="2"/>
  <c r="AJ42" i="2"/>
  <c r="AK42" i="2" s="1"/>
  <c r="AF42" i="2"/>
  <c r="AG42" i="2" s="1"/>
  <c r="AC42" i="2"/>
  <c r="AB42" i="2"/>
  <c r="Y42" i="2"/>
  <c r="U42" i="2"/>
  <c r="V42" i="2" s="1"/>
  <c r="AR41" i="2"/>
  <c r="AQ41" i="2"/>
  <c r="AN41" i="2"/>
  <c r="AK41" i="2"/>
  <c r="AJ41" i="2"/>
  <c r="AF41" i="2"/>
  <c r="AG41" i="2" s="1"/>
  <c r="AB41" i="2"/>
  <c r="AC41" i="2" s="1"/>
  <c r="Y41" i="2"/>
  <c r="U41" i="2"/>
  <c r="V41" i="2" s="1"/>
  <c r="AQ40" i="2"/>
  <c r="AR40" i="2" s="1"/>
  <c r="AN40" i="2"/>
  <c r="AJ40" i="2"/>
  <c r="AK40" i="2" s="1"/>
  <c r="AF40" i="2"/>
  <c r="AG40" i="2" s="1"/>
  <c r="AC40" i="2"/>
  <c r="AB40" i="2"/>
  <c r="Y40" i="2"/>
  <c r="U40" i="2"/>
  <c r="V40" i="2" s="1"/>
  <c r="AR39" i="2"/>
  <c r="AQ39" i="2"/>
  <c r="AN39" i="2"/>
  <c r="AK39" i="2"/>
  <c r="AJ39" i="2"/>
  <c r="AF39" i="2"/>
  <c r="AG39" i="2" s="1"/>
  <c r="AB39" i="2"/>
  <c r="AC39" i="2" s="1"/>
  <c r="Y39" i="2"/>
  <c r="U39" i="2"/>
  <c r="V39" i="2" s="1"/>
  <c r="AQ38" i="2"/>
  <c r="AR38" i="2" s="1"/>
  <c r="AN38" i="2"/>
  <c r="AJ38" i="2"/>
  <c r="AK38" i="2" s="1"/>
  <c r="AF38" i="2"/>
  <c r="AG38" i="2" s="1"/>
  <c r="AC38" i="2"/>
  <c r="AB38" i="2"/>
  <c r="Y38" i="2"/>
  <c r="U38" i="2"/>
  <c r="V38" i="2" s="1"/>
  <c r="AR37" i="2"/>
  <c r="AQ37" i="2"/>
  <c r="AN37" i="2"/>
  <c r="AK37" i="2"/>
  <c r="AJ37" i="2"/>
  <c r="AF37" i="2"/>
  <c r="AG37" i="2" s="1"/>
  <c r="AB37" i="2"/>
  <c r="AC37" i="2" s="1"/>
  <c r="Y37" i="2"/>
  <c r="U37" i="2"/>
  <c r="V37" i="2" s="1"/>
  <c r="AQ36" i="2"/>
  <c r="AR36" i="2" s="1"/>
  <c r="AN36" i="2"/>
  <c r="AJ36" i="2"/>
  <c r="AK36" i="2" s="1"/>
  <c r="AF36" i="2"/>
  <c r="AG36" i="2" s="1"/>
  <c r="AC36" i="2"/>
  <c r="AB36" i="2"/>
  <c r="Y36" i="2"/>
  <c r="U36" i="2"/>
  <c r="V36" i="2" s="1"/>
  <c r="AR35" i="2"/>
  <c r="AQ35" i="2"/>
  <c r="AN35" i="2"/>
  <c r="AK35" i="2"/>
  <c r="AJ35" i="2"/>
  <c r="AF35" i="2"/>
  <c r="AG35" i="2" s="1"/>
  <c r="AB35" i="2"/>
  <c r="AC35" i="2" s="1"/>
  <c r="Y35" i="2"/>
  <c r="U35" i="2"/>
  <c r="V35" i="2" s="1"/>
  <c r="AQ34" i="2"/>
  <c r="AR34" i="2" s="1"/>
  <c r="AN34" i="2"/>
  <c r="AJ34" i="2"/>
  <c r="AK34" i="2" s="1"/>
  <c r="AF34" i="2"/>
  <c r="AG34" i="2" s="1"/>
  <c r="AC34" i="2"/>
  <c r="AB34" i="2"/>
  <c r="Y34" i="2"/>
  <c r="U34" i="2"/>
  <c r="V34" i="2" s="1"/>
  <c r="AR33" i="2"/>
  <c r="AQ33" i="2"/>
  <c r="AN33" i="2"/>
  <c r="AK33" i="2"/>
  <c r="AJ33" i="2"/>
  <c r="AF33" i="2"/>
  <c r="AG33" i="2" s="1"/>
  <c r="AB33" i="2"/>
  <c r="AC33" i="2" s="1"/>
  <c r="Y33" i="2"/>
  <c r="U33" i="2"/>
  <c r="V33" i="2" s="1"/>
  <c r="AQ32" i="2"/>
  <c r="AR32" i="2" s="1"/>
  <c r="AN32" i="2"/>
  <c r="AJ32" i="2"/>
  <c r="AK32" i="2" s="1"/>
  <c r="AF32" i="2"/>
  <c r="AG32" i="2" s="1"/>
  <c r="AC32" i="2"/>
  <c r="AB32" i="2"/>
  <c r="Y32" i="2"/>
  <c r="U32" i="2"/>
  <c r="V32" i="2" s="1"/>
  <c r="AR31" i="2"/>
  <c r="AQ31" i="2"/>
  <c r="AN31" i="2"/>
  <c r="AK31" i="2"/>
  <c r="AJ31" i="2"/>
  <c r="AF31" i="2"/>
  <c r="AG31" i="2" s="1"/>
  <c r="AB31" i="2"/>
  <c r="AC31" i="2" s="1"/>
  <c r="Y31" i="2"/>
  <c r="U31" i="2"/>
  <c r="V31" i="2" s="1"/>
  <c r="AQ30" i="2"/>
  <c r="AR30" i="2" s="1"/>
  <c r="AN30" i="2"/>
  <c r="AJ30" i="2"/>
  <c r="AK30" i="2" s="1"/>
  <c r="AF30" i="2"/>
  <c r="AG30" i="2" s="1"/>
  <c r="AC30" i="2"/>
  <c r="AB30" i="2"/>
  <c r="Y30" i="2"/>
  <c r="U30" i="2"/>
  <c r="V30" i="2" s="1"/>
  <c r="AR29" i="2"/>
  <c r="AQ29" i="2"/>
  <c r="AN29" i="2"/>
  <c r="AK29" i="2"/>
  <c r="AJ29" i="2"/>
  <c r="AF29" i="2"/>
  <c r="AG29" i="2" s="1"/>
  <c r="AB29" i="2"/>
  <c r="AC29" i="2" s="1"/>
  <c r="Y29" i="2"/>
  <c r="U29" i="2"/>
  <c r="V29" i="2" s="1"/>
  <c r="AQ28" i="2"/>
  <c r="AR28" i="2" s="1"/>
  <c r="AN28" i="2"/>
  <c r="AJ28" i="2"/>
  <c r="AK28" i="2" s="1"/>
  <c r="AF28" i="2"/>
  <c r="AG28" i="2" s="1"/>
  <c r="AC28" i="2"/>
  <c r="AB28" i="2"/>
  <c r="Y28" i="2"/>
  <c r="U28" i="2"/>
  <c r="V28" i="2" s="1"/>
  <c r="AR27" i="2"/>
  <c r="AQ27" i="2"/>
  <c r="AN27" i="2"/>
  <c r="AK27" i="2"/>
  <c r="AJ27" i="2"/>
  <c r="AF27" i="2"/>
  <c r="AG27" i="2" s="1"/>
  <c r="AB27" i="2"/>
  <c r="AC27" i="2" s="1"/>
  <c r="Y27" i="2"/>
  <c r="U27" i="2"/>
  <c r="V27" i="2" s="1"/>
  <c r="AQ26" i="2"/>
  <c r="AR26" i="2" s="1"/>
  <c r="AN26" i="2"/>
  <c r="AJ26" i="2"/>
  <c r="AK26" i="2" s="1"/>
  <c r="AF26" i="2"/>
  <c r="AG26" i="2" s="1"/>
  <c r="AC26" i="2"/>
  <c r="AB26" i="2"/>
  <c r="Y26" i="2"/>
  <c r="U26" i="2"/>
  <c r="V26" i="2" s="1"/>
  <c r="AR25" i="2"/>
  <c r="AQ25" i="2"/>
  <c r="AN25" i="2"/>
  <c r="AK25" i="2"/>
  <c r="AJ25" i="2"/>
  <c r="AF25" i="2"/>
  <c r="AG25" i="2" s="1"/>
  <c r="AB25" i="2"/>
  <c r="AC25" i="2" s="1"/>
  <c r="Y25" i="2"/>
  <c r="U25" i="2"/>
  <c r="V25" i="2" s="1"/>
  <c r="AQ24" i="2"/>
  <c r="AR24" i="2" s="1"/>
  <c r="AN24" i="2"/>
  <c r="AJ24" i="2"/>
  <c r="AK24" i="2" s="1"/>
  <c r="AF24" i="2"/>
  <c r="AG24" i="2" s="1"/>
  <c r="AC24" i="2"/>
  <c r="AB24" i="2"/>
  <c r="Y24" i="2"/>
  <c r="U24" i="2"/>
  <c r="V24" i="2" s="1"/>
  <c r="AR23" i="2"/>
  <c r="AQ23" i="2"/>
  <c r="AN23" i="2"/>
  <c r="AK23" i="2"/>
  <c r="AJ23" i="2"/>
  <c r="AF23" i="2"/>
  <c r="AG23" i="2" s="1"/>
  <c r="AB23" i="2"/>
  <c r="AC23" i="2" s="1"/>
  <c r="Y23" i="2"/>
  <c r="U23" i="2"/>
  <c r="V23" i="2" s="1"/>
  <c r="AQ22" i="2"/>
  <c r="AR22" i="2" s="1"/>
  <c r="AN22" i="2"/>
  <c r="AJ22" i="2"/>
  <c r="AK22" i="2" s="1"/>
  <c r="AF22" i="2"/>
  <c r="AG22" i="2" s="1"/>
  <c r="AC22" i="2"/>
  <c r="AB22" i="2"/>
  <c r="Y22" i="2"/>
  <c r="U22" i="2"/>
  <c r="V22" i="2" s="1"/>
  <c r="AQ21" i="2"/>
  <c r="AR21" i="2" s="1"/>
  <c r="AN21" i="2"/>
  <c r="AK21" i="2"/>
  <c r="AJ21" i="2"/>
  <c r="AF21" i="2"/>
  <c r="AG21" i="2" s="1"/>
  <c r="AB21" i="2"/>
  <c r="AC21" i="2" s="1"/>
  <c r="Y21" i="2"/>
  <c r="U21" i="2"/>
  <c r="V21" i="2" s="1"/>
  <c r="AQ20" i="2"/>
  <c r="AR20" i="2" s="1"/>
  <c r="AN20" i="2"/>
  <c r="AJ20" i="2"/>
  <c r="AK20" i="2" s="1"/>
  <c r="AF20" i="2"/>
  <c r="AG20" i="2" s="1"/>
  <c r="AC20" i="2"/>
  <c r="AB20" i="2"/>
  <c r="Y20" i="2"/>
  <c r="U20" i="2"/>
  <c r="V20" i="2" s="1"/>
  <c r="AQ19" i="2"/>
  <c r="AR19" i="2" s="1"/>
  <c r="AN19" i="2"/>
  <c r="AK19" i="2"/>
  <c r="AJ19" i="2"/>
  <c r="AF19" i="2"/>
  <c r="AG19" i="2" s="1"/>
  <c r="AB19" i="2"/>
  <c r="AC19" i="2" s="1"/>
  <c r="Y19" i="2"/>
  <c r="U19" i="2"/>
  <c r="V19" i="2" s="1"/>
  <c r="AQ18" i="2"/>
  <c r="AR18" i="2" s="1"/>
  <c r="AN18" i="2"/>
  <c r="AJ18" i="2"/>
  <c r="AK18" i="2" s="1"/>
  <c r="AF18" i="2"/>
  <c r="AG18" i="2" s="1"/>
  <c r="AC18" i="2"/>
  <c r="AB18" i="2"/>
  <c r="Y18" i="2"/>
  <c r="U18" i="2"/>
  <c r="V18" i="2" s="1"/>
  <c r="AQ17" i="2"/>
  <c r="AR17" i="2" s="1"/>
  <c r="AN17" i="2"/>
  <c r="AK17" i="2"/>
  <c r="AJ17" i="2"/>
  <c r="AF17" i="2"/>
  <c r="AG17" i="2" s="1"/>
  <c r="AC17" i="2"/>
  <c r="AB17" i="2"/>
  <c r="Y17" i="2"/>
  <c r="U17" i="2"/>
  <c r="V17" i="2" s="1"/>
  <c r="AQ16" i="2"/>
  <c r="AR16" i="2" s="1"/>
  <c r="AN16" i="2"/>
  <c r="AJ16" i="2"/>
  <c r="AK16" i="2" s="1"/>
  <c r="AF16" i="2"/>
  <c r="AG16" i="2" s="1"/>
  <c r="AC16" i="2"/>
  <c r="AB16" i="2"/>
  <c r="Y16" i="2"/>
  <c r="U16" i="2"/>
  <c r="V16" i="2" s="1"/>
  <c r="AQ15" i="2"/>
  <c r="AR15" i="2" s="1"/>
  <c r="AN15" i="2"/>
  <c r="AK15" i="2"/>
  <c r="AJ15" i="2"/>
  <c r="AF15" i="2"/>
  <c r="AG15" i="2" s="1"/>
  <c r="AB15" i="2"/>
  <c r="AC15" i="2" s="1"/>
  <c r="Y15" i="2"/>
  <c r="V15" i="2"/>
  <c r="U15" i="2"/>
  <c r="AQ14" i="2"/>
  <c r="AR14" i="2" s="1"/>
  <c r="AN14" i="2"/>
  <c r="AJ14" i="2"/>
  <c r="AK14" i="2" s="1"/>
  <c r="AF14" i="2"/>
  <c r="AG14" i="2" s="1"/>
  <c r="AC14" i="2"/>
  <c r="AB14" i="2"/>
  <c r="Y14" i="2"/>
  <c r="U14" i="2"/>
  <c r="V14" i="2" s="1"/>
  <c r="AQ13" i="2"/>
  <c r="AR13" i="2" s="1"/>
  <c r="AN13" i="2"/>
  <c r="AK13" i="2"/>
  <c r="AJ13" i="2"/>
  <c r="AF13" i="2"/>
  <c r="AG13" i="2" s="1"/>
  <c r="AB13" i="2"/>
  <c r="AC13" i="2" s="1"/>
  <c r="Y13" i="2"/>
  <c r="U13" i="2"/>
  <c r="V13" i="2" s="1"/>
  <c r="AQ12" i="2"/>
  <c r="AR12" i="2" s="1"/>
  <c r="AN12" i="2"/>
  <c r="AJ12" i="2"/>
  <c r="AK12" i="2" s="1"/>
  <c r="AF12" i="2"/>
  <c r="AG12" i="2" s="1"/>
  <c r="AC12" i="2"/>
  <c r="AB12" i="2"/>
  <c r="Y12" i="2"/>
  <c r="U12" i="2"/>
  <c r="V12" i="2" s="1"/>
  <c r="AQ11" i="2"/>
  <c r="AR11" i="2" s="1"/>
  <c r="AN11" i="2"/>
  <c r="AK11" i="2"/>
  <c r="AJ11" i="2"/>
  <c r="AF11" i="2"/>
  <c r="AG11" i="2" s="1"/>
  <c r="AB11" i="2"/>
  <c r="AC11" i="2" s="1"/>
  <c r="Y11" i="2"/>
  <c r="U11" i="2"/>
  <c r="V11" i="2" s="1"/>
  <c r="AQ10" i="2"/>
  <c r="AR10" i="2" s="1"/>
  <c r="AN10" i="2"/>
  <c r="AJ10" i="2"/>
  <c r="AK10" i="2" s="1"/>
  <c r="AG10" i="2"/>
  <c r="AF10" i="2"/>
  <c r="AC10" i="2"/>
  <c r="AB10" i="2"/>
  <c r="Y10" i="2"/>
  <c r="U10" i="2"/>
  <c r="V10" i="2" s="1"/>
  <c r="AQ9" i="2"/>
  <c r="AR9" i="2" s="1"/>
  <c r="AN9" i="2"/>
  <c r="AK9" i="2"/>
  <c r="AJ9" i="2"/>
  <c r="AF9" i="2"/>
  <c r="AG9" i="2" s="1"/>
  <c r="AB9" i="2"/>
  <c r="AC9" i="2" s="1"/>
  <c r="Y9" i="2"/>
  <c r="U9" i="2"/>
  <c r="V9" i="2" s="1"/>
  <c r="AQ8" i="2"/>
  <c r="AR8" i="2" s="1"/>
  <c r="AN8" i="2"/>
  <c r="AJ8" i="2"/>
  <c r="AK8" i="2" s="1"/>
  <c r="AF8" i="2"/>
  <c r="AG8" i="2" s="1"/>
  <c r="AC8" i="2"/>
  <c r="AB8" i="2"/>
  <c r="Y8" i="2"/>
  <c r="U8" i="2"/>
  <c r="V8" i="2" s="1"/>
  <c r="AQ7" i="2"/>
  <c r="AR7" i="2" s="1"/>
  <c r="AN7" i="2"/>
  <c r="AK7" i="2"/>
  <c r="AJ7" i="2"/>
  <c r="AF7" i="2"/>
  <c r="AG7" i="2" s="1"/>
  <c r="AB7" i="2"/>
  <c r="AC7" i="2" s="1"/>
  <c r="Y7" i="2"/>
  <c r="U7" i="2"/>
  <c r="V7" i="2" s="1"/>
  <c r="AQ6" i="2"/>
  <c r="AR6" i="2" s="1"/>
  <c r="AN6" i="2"/>
  <c r="AK6" i="2"/>
  <c r="AJ6" i="2"/>
  <c r="AF6" i="2"/>
  <c r="AG6" i="2" s="1"/>
  <c r="AC6" i="2"/>
  <c r="AB6" i="2"/>
  <c r="Y6" i="2"/>
  <c r="U6" i="2"/>
  <c r="V6" i="2" s="1"/>
  <c r="AR5" i="2"/>
  <c r="AQ5" i="2"/>
  <c r="AN5" i="2"/>
  <c r="AK5" i="2"/>
  <c r="AJ5" i="2"/>
  <c r="AF5" i="2"/>
  <c r="AG5" i="2" s="1"/>
  <c r="AB5" i="2"/>
  <c r="AC5" i="2" s="1"/>
  <c r="Y5" i="2"/>
  <c r="U5" i="2"/>
  <c r="V5" i="2" s="1"/>
  <c r="AQ4" i="2"/>
  <c r="AR4" i="2" s="1"/>
  <c r="AN4" i="2"/>
  <c r="AJ4" i="2"/>
  <c r="AK4" i="2" s="1"/>
  <c r="AF4" i="2"/>
  <c r="AG4" i="2" s="1"/>
  <c r="AC4" i="2"/>
  <c r="AB4" i="2"/>
  <c r="Y4" i="2"/>
  <c r="U4" i="2"/>
  <c r="V4" i="2" s="1"/>
  <c r="AQ3" i="2"/>
  <c r="AR3" i="2" s="1"/>
  <c r="AN3" i="2"/>
  <c r="AK3" i="2"/>
  <c r="AJ3" i="2"/>
  <c r="AF3" i="2"/>
  <c r="AG3" i="2" s="1"/>
  <c r="AB3" i="2"/>
  <c r="AC3" i="2" s="1"/>
  <c r="Y3" i="2"/>
  <c r="U3" i="2"/>
  <c r="V3" i="2" s="1"/>
  <c r="K115" i="3"/>
  <c r="K114" i="3"/>
  <c r="K113" i="3"/>
  <c r="K112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110" i="3"/>
  <c r="K111" i="3"/>
  <c r="K109" i="3"/>
  <c r="K106" i="3"/>
  <c r="K108" i="3"/>
  <c r="K107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3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5" i="3"/>
  <c r="W4" i="3"/>
  <c r="W3" i="3"/>
  <c r="AA90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7" i="3"/>
  <c r="AA8" i="3"/>
  <c r="AA9" i="3"/>
  <c r="AA10" i="3"/>
  <c r="AA11" i="3"/>
  <c r="AA12" i="3"/>
  <c r="AA13" i="3"/>
  <c r="AA14" i="3"/>
  <c r="AA15" i="3"/>
  <c r="AA6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3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4" i="3"/>
  <c r="S3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4" i="3"/>
  <c r="P5" i="3"/>
  <c r="P6" i="3"/>
  <c r="P7" i="3"/>
  <c r="P8" i="3"/>
  <c r="P9" i="3"/>
  <c r="P10" i="3"/>
  <c r="P3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5" i="3"/>
  <c r="O6" i="3"/>
  <c r="O7" i="3"/>
  <c r="O8" i="3"/>
  <c r="O9" i="3"/>
  <c r="O10" i="3"/>
  <c r="O11" i="3"/>
  <c r="O12" i="3"/>
  <c r="O13" i="3"/>
  <c r="O14" i="3"/>
  <c r="O15" i="3"/>
  <c r="O4" i="3"/>
  <c r="O3" i="3"/>
  <c r="AA5" i="3"/>
  <c r="AA4" i="3"/>
  <c r="AA3" i="3"/>
  <c r="AE29" i="3"/>
  <c r="AE48" i="3"/>
  <c r="AE49" i="3"/>
  <c r="AE53" i="3"/>
  <c r="AE65" i="3"/>
  <c r="AE93" i="3"/>
  <c r="AE96" i="3"/>
  <c r="AD4" i="3"/>
  <c r="AE4" i="3" s="1"/>
  <c r="AD3" i="3"/>
  <c r="AE3" i="3" s="1"/>
  <c r="AD5" i="3"/>
  <c r="AE5" i="3" s="1"/>
  <c r="AD6" i="3"/>
  <c r="AE6" i="3" s="1"/>
  <c r="AD7" i="3"/>
  <c r="AE7" i="3" s="1"/>
  <c r="AD8" i="3"/>
  <c r="AE8" i="3" s="1"/>
  <c r="AD9" i="3"/>
  <c r="AE9" i="3" s="1"/>
  <c r="AD10" i="3"/>
  <c r="AE10" i="3" s="1"/>
  <c r="AD11" i="3"/>
  <c r="AE11" i="3" s="1"/>
  <c r="AD12" i="3"/>
  <c r="AE12" i="3" s="1"/>
  <c r="AD13" i="3"/>
  <c r="AE13" i="3" s="1"/>
  <c r="AD14" i="3"/>
  <c r="AE14" i="3" s="1"/>
  <c r="AD15" i="3"/>
  <c r="AE15" i="3" s="1"/>
  <c r="AD16" i="3"/>
  <c r="AE16" i="3" s="1"/>
  <c r="AD17" i="3"/>
  <c r="AE17" i="3" s="1"/>
  <c r="AD18" i="3"/>
  <c r="AE18" i="3" s="1"/>
  <c r="AD19" i="3"/>
  <c r="AE19" i="3" s="1"/>
  <c r="AD20" i="3"/>
  <c r="AE20" i="3" s="1"/>
  <c r="AD21" i="3"/>
  <c r="AE21" i="3" s="1"/>
  <c r="AD22" i="3"/>
  <c r="AE22" i="3" s="1"/>
  <c r="AD23" i="3"/>
  <c r="AE23" i="3" s="1"/>
  <c r="AD24" i="3"/>
  <c r="AE24" i="3" s="1"/>
  <c r="AD25" i="3"/>
  <c r="AE25" i="3" s="1"/>
  <c r="AD26" i="3"/>
  <c r="AE26" i="3" s="1"/>
  <c r="AD27" i="3"/>
  <c r="AE27" i="3" s="1"/>
  <c r="AD28" i="3"/>
  <c r="AE28" i="3" s="1"/>
  <c r="AD29" i="3"/>
  <c r="AD30" i="3"/>
  <c r="AE30" i="3" s="1"/>
  <c r="AD31" i="3"/>
  <c r="AE31" i="3" s="1"/>
  <c r="AD32" i="3"/>
  <c r="AE32" i="3" s="1"/>
  <c r="AD33" i="3"/>
  <c r="AE33" i="3" s="1"/>
  <c r="AD34" i="3"/>
  <c r="AE34" i="3" s="1"/>
  <c r="AD35" i="3"/>
  <c r="AE35" i="3" s="1"/>
  <c r="AD36" i="3"/>
  <c r="AE36" i="3" s="1"/>
  <c r="AD37" i="3"/>
  <c r="AE37" i="3" s="1"/>
  <c r="AD38" i="3"/>
  <c r="AE38" i="3" s="1"/>
  <c r="AD39" i="3"/>
  <c r="AE39" i="3" s="1"/>
  <c r="AD40" i="3"/>
  <c r="AE40" i="3" s="1"/>
  <c r="AD41" i="3"/>
  <c r="AE41" i="3" s="1"/>
  <c r="AD42" i="3"/>
  <c r="AE42" i="3" s="1"/>
  <c r="AD43" i="3"/>
  <c r="AE43" i="3" s="1"/>
  <c r="AD44" i="3"/>
  <c r="AE44" i="3" s="1"/>
  <c r="AD45" i="3"/>
  <c r="AE45" i="3" s="1"/>
  <c r="AD46" i="3"/>
  <c r="AE46" i="3" s="1"/>
  <c r="AD47" i="3"/>
  <c r="AE47" i="3" s="1"/>
  <c r="AD48" i="3"/>
  <c r="AD49" i="3"/>
  <c r="AD50" i="3"/>
  <c r="AE50" i="3" s="1"/>
  <c r="AD51" i="3"/>
  <c r="AE51" i="3" s="1"/>
  <c r="AD52" i="3"/>
  <c r="AE52" i="3" s="1"/>
  <c r="AD53" i="3"/>
  <c r="AD54" i="3"/>
  <c r="AE54" i="3" s="1"/>
  <c r="AD55" i="3"/>
  <c r="AE55" i="3" s="1"/>
  <c r="AD56" i="3"/>
  <c r="AE56" i="3" s="1"/>
  <c r="AD57" i="3"/>
  <c r="AE57" i="3" s="1"/>
  <c r="AD58" i="3"/>
  <c r="AE58" i="3" s="1"/>
  <c r="AD59" i="3"/>
  <c r="AE59" i="3" s="1"/>
  <c r="AD60" i="3"/>
  <c r="AE60" i="3" s="1"/>
  <c r="AD61" i="3"/>
  <c r="AE61" i="3" s="1"/>
  <c r="AD62" i="3"/>
  <c r="AE62" i="3" s="1"/>
  <c r="AD63" i="3"/>
  <c r="AE63" i="3" s="1"/>
  <c r="AD64" i="3"/>
  <c r="AE64" i="3" s="1"/>
  <c r="AD65" i="3"/>
  <c r="AD66" i="3"/>
  <c r="AE66" i="3" s="1"/>
  <c r="AD67" i="3"/>
  <c r="AE67" i="3" s="1"/>
  <c r="AD68" i="3"/>
  <c r="AE68" i="3" s="1"/>
  <c r="AD69" i="3"/>
  <c r="AE69" i="3" s="1"/>
  <c r="AD70" i="3"/>
  <c r="AE70" i="3" s="1"/>
  <c r="AD71" i="3"/>
  <c r="AE71" i="3" s="1"/>
  <c r="AD72" i="3"/>
  <c r="AE72" i="3" s="1"/>
  <c r="AD73" i="3"/>
  <c r="AE73" i="3" s="1"/>
  <c r="AD74" i="3"/>
  <c r="AE74" i="3" s="1"/>
  <c r="AD75" i="3"/>
  <c r="AE75" i="3" s="1"/>
  <c r="AD76" i="3"/>
  <c r="AE76" i="3" s="1"/>
  <c r="AD77" i="3"/>
  <c r="AE77" i="3" s="1"/>
  <c r="AD78" i="3"/>
  <c r="AE78" i="3" s="1"/>
  <c r="AD79" i="3"/>
  <c r="AE79" i="3" s="1"/>
  <c r="AD80" i="3"/>
  <c r="AE80" i="3" s="1"/>
  <c r="AD81" i="3"/>
  <c r="AE81" i="3" s="1"/>
  <c r="AD82" i="3"/>
  <c r="AE82" i="3" s="1"/>
  <c r="AD83" i="3"/>
  <c r="AE83" i="3" s="1"/>
  <c r="AD84" i="3"/>
  <c r="AE84" i="3" s="1"/>
  <c r="AD85" i="3"/>
  <c r="AE85" i="3" s="1"/>
  <c r="AD86" i="3"/>
  <c r="AE86" i="3" s="1"/>
  <c r="AD87" i="3"/>
  <c r="AE87" i="3" s="1"/>
  <c r="AD88" i="3"/>
  <c r="AE88" i="3" s="1"/>
  <c r="AD89" i="3"/>
  <c r="AE89" i="3" s="1"/>
  <c r="AD90" i="3"/>
  <c r="AE90" i="3" s="1"/>
  <c r="AD91" i="3"/>
  <c r="AE91" i="3" s="1"/>
  <c r="AD92" i="3"/>
  <c r="AE92" i="3" s="1"/>
  <c r="AD93" i="3"/>
  <c r="AD94" i="3"/>
  <c r="AE94" i="3" s="1"/>
  <c r="AD95" i="3"/>
  <c r="AE95" i="3" s="1"/>
  <c r="AD96" i="3"/>
  <c r="AD97" i="3"/>
  <c r="AE97" i="3" s="1"/>
  <c r="AD98" i="3"/>
  <c r="AE98" i="3" s="1"/>
  <c r="AD99" i="3"/>
  <c r="AE99" i="3" s="1"/>
  <c r="AD100" i="3"/>
  <c r="AE100" i="3" s="1"/>
  <c r="AD101" i="3"/>
  <c r="AE101" i="3" s="1"/>
  <c r="AD102" i="3"/>
  <c r="AE102" i="3" s="1"/>
  <c r="H102" i="3"/>
  <c r="I102" i="3" s="1"/>
  <c r="H7" i="3"/>
  <c r="I7" i="3" s="1"/>
  <c r="H6" i="3"/>
  <c r="I6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3" i="3"/>
  <c r="I3" i="3" s="1"/>
  <c r="H5" i="3"/>
  <c r="I5" i="3" s="1"/>
  <c r="H4" i="3"/>
  <c r="I4" i="3" s="1"/>
  <c r="L7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3" i="3"/>
  <c r="L13" i="3"/>
  <c r="L12" i="3"/>
  <c r="L11" i="3"/>
  <c r="L10" i="3"/>
  <c r="L9" i="3"/>
  <c r="L8" i="3"/>
  <c r="L5" i="3"/>
  <c r="L6" i="3"/>
  <c r="L4" i="3"/>
  <c r="R101" i="2"/>
  <c r="R102" i="2"/>
  <c r="R12" i="2"/>
  <c r="R11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5" i="2"/>
  <c r="R6" i="2"/>
  <c r="R7" i="2"/>
  <c r="R8" i="2"/>
  <c r="R9" i="2"/>
  <c r="R10" i="2"/>
  <c r="R4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R3" i="2" s="1"/>
  <c r="H3" i="2" l="1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 l="1"/>
  <c r="H6" i="2"/>
  <c r="H5" i="2"/>
  <c r="H4" i="2"/>
  <c r="J7" i="1"/>
  <c r="J5" i="1"/>
</calcChain>
</file>

<file path=xl/sharedStrings.xml><?xml version="1.0" encoding="utf-8"?>
<sst xmlns="http://schemas.openxmlformats.org/spreadsheetml/2006/main" count="699" uniqueCount="104">
  <si>
    <t>X1</t>
  </si>
  <si>
    <t>X2</t>
  </si>
  <si>
    <t>X3</t>
  </si>
  <si>
    <t>Y</t>
  </si>
  <si>
    <t>CODE</t>
  </si>
  <si>
    <t>MAPI</t>
  </si>
  <si>
    <t>ACES</t>
  </si>
  <si>
    <t>LPPF</t>
  </si>
  <si>
    <t>MAPA</t>
  </si>
  <si>
    <t>MIDI</t>
  </si>
  <si>
    <t>RALS</t>
  </si>
  <si>
    <t>RANC</t>
  </si>
  <si>
    <t>AMRT</t>
  </si>
  <si>
    <t>ERAA</t>
  </si>
  <si>
    <t>DMND</t>
  </si>
  <si>
    <t>ECII</t>
  </si>
  <si>
    <t>T</t>
  </si>
  <si>
    <t>F</t>
  </si>
  <si>
    <t>PERUSAHAAN</t>
  </si>
  <si>
    <t>TAHUN</t>
  </si>
  <si>
    <t>PT Mitra Adiperkasa Tbk</t>
  </si>
  <si>
    <t>PT Midi Utama Indonesia Tbk</t>
  </si>
  <si>
    <t>PT Ramayana Lestari Sentosa Tbk</t>
  </si>
  <si>
    <t>PT Sumber Alfaria Trijaya Tbk</t>
  </si>
  <si>
    <t>PT Matahari Department Store Tbk</t>
  </si>
  <si>
    <t>PT Map Aktif Adiperkasa Tbk</t>
  </si>
  <si>
    <t>Supra Boga Lestari Tbk</t>
  </si>
  <si>
    <t>Erajaya Swasembada Tbk</t>
  </si>
  <si>
    <t>PT Diamond Food Indonesia Tbk</t>
  </si>
  <si>
    <t>PT Electronic City Indonesia Tbk</t>
  </si>
  <si>
    <t>MPPA</t>
  </si>
  <si>
    <t>PT Matahari Putra Prima Tbk</t>
  </si>
  <si>
    <t>SONA</t>
  </si>
  <si>
    <t>PT Sona Topas Tourism Industry Tbk</t>
  </si>
  <si>
    <t>IMAS</t>
  </si>
  <si>
    <t>PT Indomobil Sukses Internasional Tbk</t>
  </si>
  <si>
    <t>SLIS</t>
  </si>
  <si>
    <t>PT Gaya Abadi Sempurna Tbk</t>
  </si>
  <si>
    <t>CSAP</t>
  </si>
  <si>
    <t>TRIO</t>
  </si>
  <si>
    <t>PT Trikomsel Oke TBk</t>
  </si>
  <si>
    <t>GLOB</t>
  </si>
  <si>
    <t>PT Global Teleshop Tbk</t>
  </si>
  <si>
    <t>PT Aspirasi Hidup Indonesia Tbk</t>
  </si>
  <si>
    <t>NO</t>
  </si>
  <si>
    <t>1.</t>
  </si>
  <si>
    <t xml:space="preserve">2. 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</si>
  <si>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</si>
  <si>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</si>
  <si>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</si>
  <si>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</si>
  <si>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</si>
  <si>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</si>
  <si>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</si>
  <si>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</si>
  <si>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</si>
  <si>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</si>
  <si>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</si>
  <si>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</si>
  <si>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</si>
  <si>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</si>
  <si>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</si>
  <si>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</si>
  <si>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</si>
  <si>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 xml:space="preserve">20. </t>
  </si>
  <si>
    <t>EPMT</t>
  </si>
  <si>
    <t>PT Enseval Putera Megatrading Tbk</t>
  </si>
  <si>
    <t>BOGA</t>
  </si>
  <si>
    <t>PT Bintang Oto Global Tbk</t>
  </si>
  <si>
    <t>PT Catur Sentosa Adiprana Tbk</t>
  </si>
  <si>
    <t xml:space="preserve">Profit Margin </t>
  </si>
  <si>
    <t>TOTAL REVENUE</t>
  </si>
  <si>
    <t>INVENTORY TURNOVER</t>
  </si>
  <si>
    <t>HARGA POKOK PENJUALAN</t>
  </si>
  <si>
    <t>RATA-RATA PERSEDIAAN</t>
  </si>
  <si>
    <t>MODAL KERJA NETO</t>
  </si>
  <si>
    <t>TOTAL ASET</t>
  </si>
  <si>
    <t>SALDO LABA</t>
  </si>
  <si>
    <t>LABA SEBELUM BUNGA DAN PAJAK</t>
  </si>
  <si>
    <t>X4</t>
  </si>
  <si>
    <t>NILAI BUKU EKUITAS</t>
  </si>
  <si>
    <t>X5</t>
  </si>
  <si>
    <t>PENJUALAN</t>
  </si>
  <si>
    <t>NET INCOME</t>
  </si>
  <si>
    <t>JUTAAN</t>
  </si>
  <si>
    <t>RUPIAH</t>
  </si>
  <si>
    <t>SATUAN (LK)</t>
  </si>
  <si>
    <t>RIBUAN</t>
  </si>
  <si>
    <t>SATUAN LK</t>
  </si>
  <si>
    <t>DIBAGI 2</t>
  </si>
  <si>
    <t>PERSEDIAAN (AWAL+AKHIR)</t>
  </si>
  <si>
    <t>AKTIVA LANCAR</t>
  </si>
  <si>
    <t>KEWAJIBAN LANCAR</t>
  </si>
  <si>
    <t>Z-SCORE</t>
  </si>
  <si>
    <t>1,2 X1</t>
  </si>
  <si>
    <t>1,4 X2</t>
  </si>
  <si>
    <t>3,3 X3</t>
  </si>
  <si>
    <t>0,6 X4</t>
  </si>
  <si>
    <t>1,0 X5</t>
  </si>
  <si>
    <t>HASIL Z-SCORE</t>
  </si>
  <si>
    <t>NILAI BUKU EKUITAS (BVE)</t>
  </si>
  <si>
    <t>TOTAL KEWAJIBAN</t>
  </si>
  <si>
    <t>TOTAL LIABILITAS</t>
  </si>
  <si>
    <t xml:space="preserve">TABULASI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</si>
</sst>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0.00000"/>
    <numFmt numFmtId="165" formatCode="0.000"/>
    <numFmt numFmtId="166" formatCode="_-* #,##0_-;\-* #,##0_-;_-* &quot;-&quot;??_-;_-@_-"/>
  </numFmts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Times New Roman"/>
      <family val="1"/>
    </font>
    <font>
      <sz val="8"/>
      <name val="Calibri"/>
      <family val="2"/>
      <charset val="1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4" fontId="0" fillId="0" borderId="0" xfId="0" applyNumberFormat="1"/>
    <xf numFmtId="44" fontId="0" fillId="0" borderId="0" xfId="0" applyNumberFormat="1" applyAlignment="1">
      <alignment horizontal="center"/>
    </xf>
    <xf numFmtId="165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/>
    <xf numFmtId="166" fontId="0" fillId="0" borderId="0" xfId="1" applyNumberFormat="1" applyFont="1"/>
    <xf numFmtId="165" fontId="0" fillId="0" borderId="0" xfId="0" applyNumberFormat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0" fillId="0" borderId="1" xfId="0" applyNumberFormat="1" applyBorder="1"/>
    <xf numFmtId="0" fontId="0" fillId="0" borderId="1" xfId="0" applyBorder="1"/>
    <xf numFmtId="44" fontId="0" fillId="0" borderId="2" xfId="0" applyNumberFormat="1" applyBorder="1"/>
    <xf numFmtId="165" fontId="0" fillId="0" borderId="2" xfId="0" applyNumberForma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2" fontId="0" fillId="0" borderId="1" xfId="0" applyNumberFormat="1" applyBorder="1"/>
    <xf numFmtId="0" fontId="4" fillId="3" borderId="3" xfId="0" applyFont="1" applyFill="1" applyBorder="1" applyAlignment="1">
      <alignment horizontal="center"/>
    </xf>
    <xf numFmtId="165" fontId="0" fillId="0" borderId="3" xfId="0" applyNumberFormat="1" applyBorder="1"/>
    <xf numFmtId="0" fontId="0" fillId="0" borderId="0" xfId="0" applyBorder="1"/>
    <xf numFmtId="0" fontId="3" fillId="0" borderId="0" xfId="0" applyFont="1" applyBorder="1"/>
  </cellXfs>
  <cellStyles count="4">
    <cellStyle name="Comma" xfId="1" builtinId="3"/>
    <cellStyle name="Comma [0] 2" xfId="3" xr:uid="{0ADF87B8-006C-4F16-860D-1397628CDE7A}"/>
    <cellStyle name="Normal" xfId="0" builtinId="0"/>
    <cellStyle name="Normal 2" xfId="2" xr:uid="{90C3004E-895C-4B70-92B9-3BBBDA149D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B1ACB-C977-481D-8951-8D2730D9088D}">
  <dimension ref="A1:AX153"/>
  <sheetViews>
    <sheetView workbookViewId="0">
      <selection sqref="A1:E1"/>
    </sheetView>
  </sheetViews>
  <sheetFormatPr defaultRowHeight="15" x14ac:dyDescent="0.25"/>
  <cols>
    <col min="2" max="2" width="9.42578125" bestFit="1" customWidth="1"/>
    <col min="3" max="3" width="40" customWidth="1"/>
    <col min="4" max="4" width="7" customWidth="1"/>
    <col min="5" max="5" width="12.42578125" customWidth="1"/>
    <col min="6" max="8" width="26.5703125" customWidth="1"/>
    <col min="9" max="9" width="5.42578125" customWidth="1"/>
    <col min="10" max="10" width="20.140625" customWidth="1"/>
    <col min="11" max="11" width="32.42578125" customWidth="1"/>
    <col min="12" max="12" width="10" customWidth="1"/>
    <col min="13" max="13" width="11.7109375" customWidth="1"/>
    <col min="14" max="16" width="28.42578125" customWidth="1"/>
    <col min="17" max="17" width="11" style="12" customWidth="1"/>
    <col min="18" max="18" width="28.42578125" customWidth="1"/>
    <col min="19" max="19" width="25.28515625" customWidth="1"/>
    <col min="20" max="20" width="28.140625" customWidth="1"/>
    <col min="23" max="23" width="27.7109375" customWidth="1"/>
    <col min="24" max="24" width="26.140625" customWidth="1"/>
    <col min="25" max="25" width="25.5703125" customWidth="1"/>
    <col min="26" max="26" width="28" customWidth="1"/>
    <col min="27" max="27" width="25.7109375" customWidth="1"/>
    <col min="30" max="30" width="35.7109375" customWidth="1"/>
    <col min="31" max="31" width="29.140625" customWidth="1"/>
    <col min="34" max="34" width="24" customWidth="1"/>
    <col min="35" max="35" width="24" bestFit="1" customWidth="1"/>
    <col min="38" max="38" width="24.85546875" customWidth="1"/>
    <col min="39" max="39" width="26.28515625" customWidth="1"/>
    <col min="40" max="40" width="26.7109375" customWidth="1"/>
    <col min="41" max="41" width="25.42578125" customWidth="1"/>
    <col min="42" max="42" width="26.140625" customWidth="1"/>
    <col min="50" max="50" width="24.140625" customWidth="1"/>
  </cols>
  <sheetData>
    <row r="1" spans="1:50" x14ac:dyDescent="0.25">
      <c r="A1" s="8" t="s">
        <v>44</v>
      </c>
      <c r="B1" s="9" t="s">
        <v>4</v>
      </c>
      <c r="C1" s="8" t="s">
        <v>18</v>
      </c>
      <c r="D1" s="8" t="s">
        <v>19</v>
      </c>
      <c r="E1" s="8" t="s">
        <v>86</v>
      </c>
      <c r="F1" s="24" t="s">
        <v>70</v>
      </c>
      <c r="G1" s="24"/>
      <c r="H1" s="8" t="s">
        <v>0</v>
      </c>
      <c r="I1" s="8" t="s">
        <v>44</v>
      </c>
      <c r="J1" s="9" t="s">
        <v>4</v>
      </c>
      <c r="K1" s="8" t="s">
        <v>18</v>
      </c>
      <c r="L1" s="8" t="s">
        <v>19</v>
      </c>
      <c r="M1" s="8" t="s">
        <v>88</v>
      </c>
      <c r="N1" s="24" t="s">
        <v>72</v>
      </c>
      <c r="O1" s="24"/>
      <c r="P1" s="24" t="s">
        <v>74</v>
      </c>
      <c r="Q1" s="24"/>
      <c r="R1" s="8" t="s">
        <v>1</v>
      </c>
      <c r="S1" s="24" t="s">
        <v>0</v>
      </c>
      <c r="T1" s="24"/>
      <c r="U1" s="8"/>
      <c r="V1" s="8" t="s">
        <v>93</v>
      </c>
      <c r="W1" s="24" t="s">
        <v>75</v>
      </c>
      <c r="X1" s="24"/>
      <c r="Y1" s="8"/>
      <c r="Z1" s="24" t="s">
        <v>1</v>
      </c>
      <c r="AA1" s="24"/>
      <c r="AB1" s="8"/>
      <c r="AC1" s="8" t="s">
        <v>93</v>
      </c>
      <c r="AD1" s="24" t="s">
        <v>2</v>
      </c>
      <c r="AE1" s="24"/>
      <c r="AF1" s="8"/>
      <c r="AG1" s="8" t="s">
        <v>93</v>
      </c>
      <c r="AH1" s="25" t="s">
        <v>79</v>
      </c>
      <c r="AI1" s="25"/>
      <c r="AJ1" s="3"/>
      <c r="AK1" s="3" t="s">
        <v>93</v>
      </c>
      <c r="AL1" s="25" t="s">
        <v>100</v>
      </c>
      <c r="AM1" s="25"/>
      <c r="AN1" s="3"/>
      <c r="AO1" s="25" t="s">
        <v>81</v>
      </c>
      <c r="AP1" s="25"/>
      <c r="AR1" s="3" t="s">
        <v>93</v>
      </c>
      <c r="AS1" s="26" t="s">
        <v>93</v>
      </c>
      <c r="AT1" s="26"/>
      <c r="AU1" s="26"/>
      <c r="AV1" s="26"/>
      <c r="AW1" s="26"/>
      <c r="AX1" s="17" t="s">
        <v>99</v>
      </c>
    </row>
    <row r="2" spans="1:50" x14ac:dyDescent="0.25">
      <c r="A2" s="8"/>
      <c r="B2" s="9"/>
      <c r="C2" s="8"/>
      <c r="D2" s="8"/>
      <c r="E2" s="8"/>
      <c r="F2" s="8" t="s">
        <v>83</v>
      </c>
      <c r="G2" s="8" t="s">
        <v>71</v>
      </c>
      <c r="H2" s="10">
        <v>1</v>
      </c>
      <c r="I2" s="8"/>
      <c r="J2" s="9"/>
      <c r="K2" s="8"/>
      <c r="L2" s="8"/>
      <c r="M2" s="8"/>
      <c r="N2" s="8" t="s">
        <v>73</v>
      </c>
      <c r="O2" s="8" t="s">
        <v>74</v>
      </c>
      <c r="P2" s="8" t="s">
        <v>90</v>
      </c>
      <c r="Q2" s="11" t="s">
        <v>89</v>
      </c>
      <c r="R2" s="8"/>
      <c r="S2" s="3" t="s">
        <v>75</v>
      </c>
      <c r="T2" s="3" t="s">
        <v>76</v>
      </c>
      <c r="U2" s="3"/>
      <c r="V2" s="3" t="s">
        <v>94</v>
      </c>
      <c r="W2" s="3" t="s">
        <v>91</v>
      </c>
      <c r="X2" s="3" t="s">
        <v>92</v>
      </c>
      <c r="Y2" s="3"/>
      <c r="Z2" s="3" t="s">
        <v>77</v>
      </c>
      <c r="AA2" s="3" t="s">
        <v>76</v>
      </c>
      <c r="AB2" s="3"/>
      <c r="AC2" s="3" t="s">
        <v>95</v>
      </c>
      <c r="AD2" s="3" t="s">
        <v>78</v>
      </c>
      <c r="AE2" s="3" t="s">
        <v>76</v>
      </c>
      <c r="AF2" s="3"/>
      <c r="AG2" s="3" t="s">
        <v>96</v>
      </c>
      <c r="AH2" s="3" t="s">
        <v>80</v>
      </c>
      <c r="AI2" s="3" t="s">
        <v>102</v>
      </c>
      <c r="AJ2" s="3"/>
      <c r="AK2" s="3" t="s">
        <v>97</v>
      </c>
      <c r="AL2" s="3" t="s">
        <v>76</v>
      </c>
      <c r="AM2" s="3" t="s">
        <v>101</v>
      </c>
      <c r="AN2" s="3"/>
      <c r="AO2" s="3" t="s">
        <v>82</v>
      </c>
      <c r="AP2" s="3" t="s">
        <v>76</v>
      </c>
      <c r="AR2" s="3" t="s">
        <v>98</v>
      </c>
      <c r="AS2" s="17" t="s">
        <v>0</v>
      </c>
      <c r="AT2" s="17" t="s">
        <v>1</v>
      </c>
      <c r="AU2" s="18" t="s">
        <v>2</v>
      </c>
      <c r="AV2" s="18" t="s">
        <v>79</v>
      </c>
      <c r="AW2" s="17" t="s">
        <v>81</v>
      </c>
      <c r="AX2" s="22"/>
    </row>
    <row r="3" spans="1:50" x14ac:dyDescent="0.25">
      <c r="A3" s="3" t="s">
        <v>45</v>
      </c>
      <c r="B3" s="4" t="s">
        <v>5</v>
      </c>
      <c r="C3" s="3" t="s">
        <v>20</v>
      </c>
      <c r="D3" s="3">
        <v>2019</v>
      </c>
      <c r="E3" s="3" t="s">
        <v>84</v>
      </c>
      <c r="F3" s="5">
        <v>1163507000000</v>
      </c>
      <c r="G3" s="5">
        <v>21637309000000</v>
      </c>
      <c r="H3" s="7">
        <f t="shared" ref="H3:H34" si="0">F3/G3</f>
        <v>5.3773184086801179E-2</v>
      </c>
      <c r="I3" s="3" t="s">
        <v>45</v>
      </c>
      <c r="J3" s="4" t="s">
        <v>5</v>
      </c>
      <c r="K3" s="3" t="s">
        <v>20</v>
      </c>
      <c r="L3" s="3">
        <v>2019</v>
      </c>
      <c r="M3" s="3" t="s">
        <v>84</v>
      </c>
      <c r="N3" s="5">
        <v>11322628000000</v>
      </c>
      <c r="O3" s="5">
        <f t="shared" ref="O3:O34" si="1">P3/Q3</f>
        <v>1807700000000</v>
      </c>
      <c r="P3" s="5">
        <v>3615400000000</v>
      </c>
      <c r="Q3" s="13">
        <v>2</v>
      </c>
      <c r="R3" s="14">
        <f>N3/O3</f>
        <v>6.2635547933838582</v>
      </c>
      <c r="S3" s="5">
        <v>2486588000000</v>
      </c>
      <c r="T3" s="5">
        <v>13937115000000</v>
      </c>
      <c r="U3" s="7">
        <f>S3/T3</f>
        <v>0.17841482975493853</v>
      </c>
      <c r="V3" s="7">
        <f t="shared" ref="V3:V66" si="2">U3*1.2</f>
        <v>0.21409779570592621</v>
      </c>
      <c r="W3" s="5">
        <v>8160173000000</v>
      </c>
      <c r="X3" s="5">
        <v>5673585000000</v>
      </c>
      <c r="Y3" s="5">
        <f>W3-X3</f>
        <v>2486588000000</v>
      </c>
      <c r="Z3" s="5">
        <v>3575664000000</v>
      </c>
      <c r="AA3" s="5">
        <v>13937115000000</v>
      </c>
      <c r="AB3" s="7">
        <f>Z3/AA3</f>
        <v>0.25655697036294817</v>
      </c>
      <c r="AC3" s="7">
        <f>AB3*1.4</f>
        <v>0.35917975850812739</v>
      </c>
      <c r="AD3" s="5">
        <v>1625502000000</v>
      </c>
      <c r="AE3" s="5">
        <v>13937115000000</v>
      </c>
      <c r="AF3" s="7">
        <f>AD3/AE3</f>
        <v>0.11663116792822618</v>
      </c>
      <c r="AG3" s="7">
        <f>AF3*3.3</f>
        <v>0.38488285416314638</v>
      </c>
      <c r="AH3" s="5">
        <v>7370545000000</v>
      </c>
      <c r="AI3" s="5">
        <v>6566570000000</v>
      </c>
      <c r="AJ3" s="7">
        <f>AH3/AI3</f>
        <v>1.1224345434526701</v>
      </c>
      <c r="AK3" s="7">
        <f>AJ3*0.6</f>
        <v>0.67346072607160201</v>
      </c>
      <c r="AL3" s="5">
        <v>13937115000000</v>
      </c>
      <c r="AM3" s="5">
        <v>6566570000000</v>
      </c>
      <c r="AN3" s="5">
        <f>AL3-AM3</f>
        <v>7370545000000</v>
      </c>
      <c r="AO3" s="5">
        <v>21637309000000</v>
      </c>
      <c r="AP3" s="5">
        <v>13937115000000</v>
      </c>
      <c r="AQ3" s="7">
        <f>AO3/AP3</f>
        <v>1.5524955487559657</v>
      </c>
      <c r="AR3" s="7">
        <f>AQ3*1</f>
        <v>1.5524955487559657</v>
      </c>
      <c r="AS3" s="20">
        <v>0.21409779570592621</v>
      </c>
      <c r="AT3" s="20">
        <v>0.35917975850812739</v>
      </c>
      <c r="AU3" s="20">
        <v>0.38488285416314638</v>
      </c>
      <c r="AV3" s="20">
        <v>0.67346072607160201</v>
      </c>
      <c r="AW3" s="20">
        <v>1.5524955487559657</v>
      </c>
      <c r="AX3" s="23">
        <f>SUM(AS3:AW3)</f>
        <v>3.1841166832047678</v>
      </c>
    </row>
    <row r="4" spans="1:50" x14ac:dyDescent="0.25">
      <c r="A4" s="3"/>
      <c r="B4" s="4"/>
      <c r="C4" s="3"/>
      <c r="D4" s="3">
        <v>2020</v>
      </c>
      <c r="E4" s="3"/>
      <c r="F4" s="5">
        <v>585306000000</v>
      </c>
      <c r="G4" s="5">
        <v>14847398000000</v>
      </c>
      <c r="H4" s="7">
        <f t="shared" si="0"/>
        <v>3.9421452836382508E-2</v>
      </c>
      <c r="I4" s="3"/>
      <c r="J4" s="4"/>
      <c r="K4" s="3"/>
      <c r="L4" s="3">
        <v>2020</v>
      </c>
      <c r="M4" s="3"/>
      <c r="N4" s="5">
        <v>8666454000000</v>
      </c>
      <c r="O4" s="5">
        <f t="shared" si="1"/>
        <v>1857601000000</v>
      </c>
      <c r="P4" s="5">
        <v>3715202000000</v>
      </c>
      <c r="Q4" s="13">
        <v>2</v>
      </c>
      <c r="R4" s="7">
        <f>N4/O4</f>
        <v>4.6654012352491199</v>
      </c>
      <c r="S4" s="5">
        <v>820501000000</v>
      </c>
      <c r="T4" s="5">
        <v>17650451000000</v>
      </c>
      <c r="U4" s="7">
        <f>S4/T4</f>
        <v>4.6486120949544012E-2</v>
      </c>
      <c r="V4" s="7">
        <f t="shared" si="2"/>
        <v>5.5783345139452815E-2</v>
      </c>
      <c r="W4" s="5">
        <v>8165336000000</v>
      </c>
      <c r="X4" s="5">
        <v>7344835000000</v>
      </c>
      <c r="Y4" s="5">
        <f>W4-X4</f>
        <v>820501000000</v>
      </c>
      <c r="Z4" s="5">
        <v>2838751000000</v>
      </c>
      <c r="AA4" s="5">
        <v>17650451000000</v>
      </c>
      <c r="AB4" s="7">
        <f>Z4/AA4</f>
        <v>0.16083164107251424</v>
      </c>
      <c r="AC4" s="7">
        <f>AB4*1.4</f>
        <v>0.22516429750151992</v>
      </c>
      <c r="AD4" s="5">
        <v>723806000000</v>
      </c>
      <c r="AE4" s="5">
        <v>17650451000000</v>
      </c>
      <c r="AF4" s="7">
        <f>AD4/AE4</f>
        <v>4.1007790679116356E-2</v>
      </c>
      <c r="AG4" s="7">
        <f>AF4*3.3</f>
        <v>0.13532570924108397</v>
      </c>
      <c r="AH4" s="5">
        <v>6499400000000</v>
      </c>
      <c r="AI4" s="5">
        <v>11151051000000</v>
      </c>
      <c r="AJ4" s="7">
        <f>AH4/AI4</f>
        <v>0.58285089001924573</v>
      </c>
      <c r="AK4" s="7">
        <f t="shared" ref="AK4:AK67" si="3">AJ4*0.6</f>
        <v>0.34971053401154745</v>
      </c>
      <c r="AL4" s="5">
        <v>17650451000000</v>
      </c>
      <c r="AM4" s="5">
        <v>11151051000000</v>
      </c>
      <c r="AN4" s="5">
        <f>AL4-AM4</f>
        <v>6499400000000</v>
      </c>
      <c r="AO4" s="5">
        <v>14847398000000</v>
      </c>
      <c r="AP4" s="5">
        <v>17650451000000</v>
      </c>
      <c r="AQ4" s="7">
        <f>AO4/AP4</f>
        <v>0.84119085682286532</v>
      </c>
      <c r="AR4" s="7">
        <f>AQ4*1</f>
        <v>0.84119085682286532</v>
      </c>
      <c r="AS4" s="20">
        <v>5.5783345139452815E-2</v>
      </c>
      <c r="AT4" s="20">
        <v>0.22516429750151992</v>
      </c>
      <c r="AU4" s="20">
        <v>0.13532570924108397</v>
      </c>
      <c r="AV4" s="20">
        <v>0.34971053401154745</v>
      </c>
      <c r="AW4" s="20">
        <v>0.84119085682286532</v>
      </c>
      <c r="AX4" s="23">
        <f>SUM(AS4:AW4)</f>
        <v>1.6071747427164693</v>
      </c>
    </row>
    <row r="5" spans="1:50" x14ac:dyDescent="0.25">
      <c r="A5" s="3"/>
      <c r="B5" s="4"/>
      <c r="C5" s="3"/>
      <c r="D5" s="3">
        <v>2021</v>
      </c>
      <c r="E5" s="3"/>
      <c r="F5" s="5">
        <v>490156000000</v>
      </c>
      <c r="G5" s="5">
        <v>18423803000000</v>
      </c>
      <c r="H5" s="7">
        <f t="shared" si="0"/>
        <v>2.6604496368095122E-2</v>
      </c>
      <c r="I5" s="3"/>
      <c r="J5" s="4"/>
      <c r="K5" s="3"/>
      <c r="L5" s="3">
        <v>2021</v>
      </c>
      <c r="M5" s="3"/>
      <c r="N5" s="5">
        <v>10731341000000</v>
      </c>
      <c r="O5" s="5">
        <f t="shared" si="1"/>
        <v>1865721000000</v>
      </c>
      <c r="P5" s="5">
        <v>3731442000000</v>
      </c>
      <c r="Q5" s="13">
        <v>2</v>
      </c>
      <c r="R5" s="7">
        <f>N5/O5</f>
        <v>5.7518466051462145</v>
      </c>
      <c r="S5" s="5">
        <v>1552118000000</v>
      </c>
      <c r="T5" s="5">
        <v>16767977000000</v>
      </c>
      <c r="U5" s="7">
        <f>S5/T5</f>
        <v>9.2564416089072635E-2</v>
      </c>
      <c r="V5" s="7">
        <f t="shared" si="2"/>
        <v>0.11107729930688716</v>
      </c>
      <c r="W5" s="5">
        <v>8213616000000</v>
      </c>
      <c r="X5" s="5">
        <v>6661498000000</v>
      </c>
      <c r="Y5" s="5">
        <f>W5-X5</f>
        <v>1552118000000</v>
      </c>
      <c r="Z5" s="5">
        <v>3331982000000</v>
      </c>
      <c r="AA5" s="5">
        <v>16767977000000</v>
      </c>
      <c r="AB5" s="7">
        <f>Z5/AA5</f>
        <v>0.19871103115181993</v>
      </c>
      <c r="AC5" s="7">
        <f t="shared" ref="AC5:AC68" si="4">AB5*1.4</f>
        <v>0.27819544361254789</v>
      </c>
      <c r="AD5" s="5">
        <v>675331000000</v>
      </c>
      <c r="AE5" s="5">
        <v>16767977000000</v>
      </c>
      <c r="AF5" s="7">
        <f t="shared" ref="AF5:AF68" si="5">AD5/AE5</f>
        <v>4.0275043316197294E-2</v>
      </c>
      <c r="AG5" s="7">
        <f t="shared" ref="AG5:AG68" si="6">AF5*3.3</f>
        <v>0.13290764294345106</v>
      </c>
      <c r="AH5" s="5">
        <v>7149723000000</v>
      </c>
      <c r="AI5" s="5">
        <v>9618254000000</v>
      </c>
      <c r="AJ5" s="7">
        <f>AH5/AI5</f>
        <v>0.74334936465599677</v>
      </c>
      <c r="AK5" s="7">
        <f t="shared" si="3"/>
        <v>0.44600961879359807</v>
      </c>
      <c r="AL5" s="5">
        <v>16767977000000</v>
      </c>
      <c r="AM5" s="5">
        <v>9618254000000</v>
      </c>
      <c r="AN5" s="5">
        <f>AL5-AM5</f>
        <v>7149723000000</v>
      </c>
      <c r="AO5" s="5">
        <v>18423803000000</v>
      </c>
      <c r="AP5" s="5">
        <v>16767977000000</v>
      </c>
      <c r="AQ5" s="7">
        <f t="shared" ref="AQ5:AQ68" si="7">AO5/AP5</f>
        <v>1.0987493005268316</v>
      </c>
      <c r="AR5" s="7">
        <f t="shared" ref="AR5:AR68" si="8">AQ5*1</f>
        <v>1.0987493005268316</v>
      </c>
      <c r="AS5" s="20">
        <v>0.11107729930688716</v>
      </c>
      <c r="AT5" s="20">
        <v>0.27819544361254789</v>
      </c>
      <c r="AU5" s="20">
        <v>0.13290764294345106</v>
      </c>
      <c r="AV5" s="20">
        <v>0.44600961879359807</v>
      </c>
      <c r="AW5" s="20">
        <v>1.0987493005268316</v>
      </c>
      <c r="AX5" s="23">
        <f>SUM(AS5:AW5)</f>
        <v>2.0669393051833156</v>
      </c>
    </row>
    <row r="6" spans="1:50" x14ac:dyDescent="0.25">
      <c r="A6" s="3"/>
      <c r="B6" s="4"/>
      <c r="C6" s="3"/>
      <c r="D6" s="3">
        <v>2022</v>
      </c>
      <c r="E6" s="3"/>
      <c r="F6" s="5">
        <v>2505403000000</v>
      </c>
      <c r="G6" s="5">
        <v>26937340000000</v>
      </c>
      <c r="H6" s="7">
        <f t="shared" si="0"/>
        <v>9.3008552440589906E-2</v>
      </c>
      <c r="I6" s="3"/>
      <c r="J6" s="4"/>
      <c r="K6" s="3"/>
      <c r="L6" s="3">
        <v>2022</v>
      </c>
      <c r="M6" s="3"/>
      <c r="N6" s="5">
        <v>14908075000000</v>
      </c>
      <c r="O6" s="5">
        <f t="shared" si="1"/>
        <v>2349374000000</v>
      </c>
      <c r="P6" s="5">
        <v>4698748000000</v>
      </c>
      <c r="Q6" s="13">
        <v>2</v>
      </c>
      <c r="R6" s="7">
        <f t="shared" ref="R6:R68" si="9">N6/O6</f>
        <v>6.3455520491841657</v>
      </c>
      <c r="S6" s="5">
        <v>3173130000000</v>
      </c>
      <c r="T6" s="5">
        <v>20968046000000</v>
      </c>
      <c r="U6" s="7">
        <f>S6/T6</f>
        <v>0.15133169776525671</v>
      </c>
      <c r="V6" s="7">
        <f t="shared" si="2"/>
        <v>0.18159803731830804</v>
      </c>
      <c r="W6" s="5">
        <v>10737011000000</v>
      </c>
      <c r="X6" s="5">
        <v>7563881000000</v>
      </c>
      <c r="Y6" s="5">
        <f t="shared" ref="Y6:Y69" si="10">W6-X6</f>
        <v>3173130000000</v>
      </c>
      <c r="Z6" s="5">
        <v>5436622000000</v>
      </c>
      <c r="AA6" s="5">
        <v>20968046000000</v>
      </c>
      <c r="AB6" s="7">
        <f t="shared" ref="AB6:AB69" si="11">Z6/AA6</f>
        <v>0.25928128925318078</v>
      </c>
      <c r="AC6" s="7">
        <f t="shared" si="4"/>
        <v>0.36299380495445305</v>
      </c>
      <c r="AD6" s="5">
        <v>3172623000000</v>
      </c>
      <c r="AE6" s="5">
        <v>20968046000000</v>
      </c>
      <c r="AF6" s="7">
        <f t="shared" si="5"/>
        <v>0.15130751811589882</v>
      </c>
      <c r="AG6" s="7">
        <f t="shared" si="6"/>
        <v>0.49931480978246606</v>
      </c>
      <c r="AH6" s="5">
        <v>9727620000000</v>
      </c>
      <c r="AI6" s="5">
        <v>11240426000000</v>
      </c>
      <c r="AJ6" s="7">
        <f t="shared" ref="AJ6:AJ69" si="12">AH6/AI6</f>
        <v>0.86541381972533782</v>
      </c>
      <c r="AK6" s="7">
        <f t="shared" si="3"/>
        <v>0.51924829183520271</v>
      </c>
      <c r="AL6" s="5">
        <v>20968046000000</v>
      </c>
      <c r="AM6" s="5">
        <v>11240426000000</v>
      </c>
      <c r="AN6" s="5">
        <f>AL6-AM6</f>
        <v>9727620000000</v>
      </c>
      <c r="AO6" s="5">
        <v>26937340000000</v>
      </c>
      <c r="AP6" s="5">
        <v>20968046000000</v>
      </c>
      <c r="AQ6" s="7">
        <f t="shared" si="7"/>
        <v>1.2846852777793409</v>
      </c>
      <c r="AR6" s="7">
        <f t="shared" si="8"/>
        <v>1.2846852777793409</v>
      </c>
      <c r="AS6" s="20">
        <v>0.18159803731830804</v>
      </c>
      <c r="AT6" s="20">
        <v>0.36299380495445305</v>
      </c>
      <c r="AU6" s="20">
        <v>0.49931480978246606</v>
      </c>
      <c r="AV6" s="20">
        <v>0.51924829183520271</v>
      </c>
      <c r="AW6" s="20">
        <v>1.2846852777793409</v>
      </c>
      <c r="AX6" s="23">
        <f>SUM(AS6:AW6)</f>
        <v>2.8478402216697707</v>
      </c>
    </row>
    <row r="7" spans="1:50" x14ac:dyDescent="0.25">
      <c r="A7" s="3"/>
      <c r="B7" s="4"/>
      <c r="C7" s="3"/>
      <c r="D7" s="3">
        <v>2023</v>
      </c>
      <c r="E7" s="3"/>
      <c r="F7" s="5">
        <v>2345293000000</v>
      </c>
      <c r="G7" s="5">
        <v>33318811000000</v>
      </c>
      <c r="H7" s="7">
        <f t="shared" si="0"/>
        <v>7.0389456574545831E-2</v>
      </c>
      <c r="I7" s="3"/>
      <c r="J7" s="4"/>
      <c r="K7" s="3"/>
      <c r="L7" s="3">
        <v>2023</v>
      </c>
      <c r="M7" s="3"/>
      <c r="N7" s="5">
        <v>18225243000000</v>
      </c>
      <c r="O7" s="5">
        <f t="shared" si="1"/>
        <v>4043975000000</v>
      </c>
      <c r="P7" s="5">
        <v>8087950000000</v>
      </c>
      <c r="Q7" s="13">
        <v>2</v>
      </c>
      <c r="R7" s="7">
        <f t="shared" si="9"/>
        <v>4.5067645076935445</v>
      </c>
      <c r="S7" s="5">
        <v>3940522000000</v>
      </c>
      <c r="T7" s="5">
        <v>27516859000000</v>
      </c>
      <c r="U7" s="7">
        <f>S7/T7</f>
        <v>0.1432039172784946</v>
      </c>
      <c r="V7" s="7">
        <f t="shared" si="2"/>
        <v>0.17184470073419353</v>
      </c>
      <c r="W7" s="5">
        <v>14991730000000</v>
      </c>
      <c r="X7" s="5">
        <v>11051208000000</v>
      </c>
      <c r="Y7" s="5">
        <f>W7-X7</f>
        <v>3940522000000</v>
      </c>
      <c r="Z7" s="5">
        <v>7231249000000</v>
      </c>
      <c r="AA7" s="5">
        <v>27516859000000</v>
      </c>
      <c r="AB7" s="7">
        <f t="shared" si="11"/>
        <v>0.26279340240105165</v>
      </c>
      <c r="AC7" s="7">
        <f t="shared" si="4"/>
        <v>0.36791076336147227</v>
      </c>
      <c r="AD7" s="5">
        <v>3202895000000</v>
      </c>
      <c r="AE7" s="5">
        <v>27516859000000</v>
      </c>
      <c r="AF7" s="7">
        <f t="shared" si="5"/>
        <v>0.11639755104316231</v>
      </c>
      <c r="AG7" s="7">
        <f t="shared" si="6"/>
        <v>0.38411191844243558</v>
      </c>
      <c r="AH7" s="5">
        <v>12411700000000</v>
      </c>
      <c r="AI7" s="5">
        <v>15105159000000</v>
      </c>
      <c r="AJ7" s="7">
        <f t="shared" si="12"/>
        <v>0.82168615371741538</v>
      </c>
      <c r="AK7" s="7">
        <f t="shared" si="3"/>
        <v>0.49301169223044922</v>
      </c>
      <c r="AL7" s="5">
        <v>27516859000000</v>
      </c>
      <c r="AM7" s="5">
        <v>15105159000000</v>
      </c>
      <c r="AN7" s="5">
        <f>AL7-AM7</f>
        <v>12411700000000</v>
      </c>
      <c r="AO7" s="5">
        <v>33318811000000</v>
      </c>
      <c r="AP7" s="5">
        <v>27516859000000</v>
      </c>
      <c r="AQ7" s="7">
        <f t="shared" si="7"/>
        <v>1.2108508096799857</v>
      </c>
      <c r="AR7" s="7">
        <f t="shared" si="8"/>
        <v>1.2108508096799857</v>
      </c>
      <c r="AS7" s="20">
        <v>0.17184470073419353</v>
      </c>
      <c r="AT7" s="20">
        <v>0.36791076336147227</v>
      </c>
      <c r="AU7" s="20">
        <v>0.38411191844243558</v>
      </c>
      <c r="AV7" s="20">
        <v>0.49301169223044922</v>
      </c>
      <c r="AW7" s="20">
        <v>1.2108508096799857</v>
      </c>
      <c r="AX7" s="23">
        <f>SUM(AS7:AW7)</f>
        <v>2.6277298844485362</v>
      </c>
    </row>
    <row r="8" spans="1:50" x14ac:dyDescent="0.25">
      <c r="A8" s="3" t="s">
        <v>46</v>
      </c>
      <c r="B8" s="4" t="s">
        <v>6</v>
      </c>
      <c r="C8" s="3" t="s">
        <v>43</v>
      </c>
      <c r="D8" s="3">
        <v>2019</v>
      </c>
      <c r="E8" s="3" t="s">
        <v>85</v>
      </c>
      <c r="F8" s="5">
        <v>1023636538399</v>
      </c>
      <c r="G8" s="5">
        <v>8142717045655</v>
      </c>
      <c r="H8" s="7">
        <f t="shared" si="0"/>
        <v>0.12571191319305616</v>
      </c>
      <c r="I8" s="3" t="s">
        <v>46</v>
      </c>
      <c r="J8" s="4" t="s">
        <v>6</v>
      </c>
      <c r="K8" s="3" t="s">
        <v>43</v>
      </c>
      <c r="L8" s="3">
        <v>2019</v>
      </c>
      <c r="M8" s="3" t="s">
        <v>85</v>
      </c>
      <c r="N8" s="5">
        <v>4255626726811</v>
      </c>
      <c r="O8" s="5">
        <f t="shared" si="1"/>
        <v>1326351275223</v>
      </c>
      <c r="P8" s="5">
        <v>2652702550446</v>
      </c>
      <c r="Q8" s="13">
        <v>2</v>
      </c>
      <c r="R8" s="7">
        <f t="shared" si="9"/>
        <v>3.208521608346552</v>
      </c>
      <c r="S8" s="5">
        <v>3586175214869</v>
      </c>
      <c r="T8" s="5">
        <v>6641808005145</v>
      </c>
      <c r="U8" s="7">
        <f t="shared" ref="U8:U71" si="13">S8/T8</f>
        <v>0.53993960862629731</v>
      </c>
      <c r="V8" s="7">
        <f t="shared" si="2"/>
        <v>0.6479275303515567</v>
      </c>
      <c r="W8" s="5">
        <v>4369550647718</v>
      </c>
      <c r="X8" s="5">
        <v>783375432849</v>
      </c>
      <c r="Y8" s="5">
        <f t="shared" si="10"/>
        <v>3586175214869</v>
      </c>
      <c r="Z8" s="5">
        <v>3622463703313</v>
      </c>
      <c r="AA8" s="5">
        <v>6641808005145</v>
      </c>
      <c r="AB8" s="7">
        <f t="shared" si="11"/>
        <v>0.5454032547322808</v>
      </c>
      <c r="AC8" s="7">
        <f t="shared" si="4"/>
        <v>0.76356455662519307</v>
      </c>
      <c r="AD8" s="5">
        <v>1262709647429</v>
      </c>
      <c r="AE8" s="5">
        <v>6641808005145</v>
      </c>
      <c r="AF8" s="7">
        <f t="shared" si="5"/>
        <v>0.19011534908128278</v>
      </c>
      <c r="AG8" s="7">
        <f t="shared" si="6"/>
        <v>0.62738065196823312</v>
      </c>
      <c r="AH8" s="5">
        <v>4676301294266</v>
      </c>
      <c r="AI8" s="5">
        <v>1965506710879</v>
      </c>
      <c r="AJ8" s="7">
        <f t="shared" si="12"/>
        <v>2.3791835806933967</v>
      </c>
      <c r="AK8" s="7">
        <f t="shared" si="3"/>
        <v>1.427510148416038</v>
      </c>
      <c r="AL8" s="5">
        <v>6641808005145</v>
      </c>
      <c r="AM8" s="5">
        <v>1965506710879</v>
      </c>
      <c r="AN8" s="5">
        <f t="shared" ref="AN8:AN71" si="14">AL8-AM8</f>
        <v>4676301294266</v>
      </c>
      <c r="AO8" s="5">
        <v>8142717045655</v>
      </c>
      <c r="AP8" s="5">
        <v>6641808005145</v>
      </c>
      <c r="AQ8" s="7">
        <f t="shared" si="7"/>
        <v>1.2259789863463892</v>
      </c>
      <c r="AR8" s="7">
        <f t="shared" si="8"/>
        <v>1.2259789863463892</v>
      </c>
      <c r="AS8" s="20">
        <v>0.6479275303515567</v>
      </c>
      <c r="AT8" s="20">
        <v>0.76356455662519307</v>
      </c>
      <c r="AU8" s="20">
        <v>0.62738065196823312</v>
      </c>
      <c r="AV8" s="20">
        <v>1.427510148416038</v>
      </c>
      <c r="AW8" s="20">
        <v>1.2259789863463892</v>
      </c>
      <c r="AX8" s="23">
        <f t="shared" ref="AX8:AX71" si="15">SUM(AS8:AW8)</f>
        <v>4.6923618737074104</v>
      </c>
    </row>
    <row r="9" spans="1:50" x14ac:dyDescent="0.25">
      <c r="A9" s="3"/>
      <c r="B9" s="4"/>
      <c r="C9" s="3"/>
      <c r="D9" s="3">
        <v>2020</v>
      </c>
      <c r="E9" s="3"/>
      <c r="F9" s="5">
        <v>731310571351</v>
      </c>
      <c r="G9" s="5">
        <v>7412766872302</v>
      </c>
      <c r="H9" s="7">
        <f t="shared" si="0"/>
        <v>9.8655547105300362E-2</v>
      </c>
      <c r="I9" s="3"/>
      <c r="J9" s="4"/>
      <c r="K9" s="3"/>
      <c r="L9" s="3">
        <v>2020</v>
      </c>
      <c r="M9" s="3"/>
      <c r="N9" s="5">
        <v>3753585066580</v>
      </c>
      <c r="O9" s="5">
        <f t="shared" si="1"/>
        <v>1226613356167</v>
      </c>
      <c r="P9" s="5">
        <v>2453226712334</v>
      </c>
      <c r="Q9" s="13">
        <v>2</v>
      </c>
      <c r="R9" s="7">
        <f t="shared" si="9"/>
        <v>3.0601208177851928</v>
      </c>
      <c r="S9" s="5">
        <v>4189809112114</v>
      </c>
      <c r="T9" s="5">
        <v>7247063894294</v>
      </c>
      <c r="U9" s="7">
        <f t="shared" si="13"/>
        <v>0.57813883984283077</v>
      </c>
      <c r="V9" s="7">
        <f t="shared" si="2"/>
        <v>0.69376660781139687</v>
      </c>
      <c r="W9" s="5">
        <v>5034737166320</v>
      </c>
      <c r="X9" s="5">
        <v>844928054206</v>
      </c>
      <c r="Y9" s="5">
        <f t="shared" si="10"/>
        <v>4189809112114</v>
      </c>
      <c r="Z9" s="5">
        <v>4146745643645</v>
      </c>
      <c r="AA9" s="5">
        <v>7247063894294</v>
      </c>
      <c r="AB9" s="7">
        <f t="shared" si="11"/>
        <v>0.57219664461768494</v>
      </c>
      <c r="AC9" s="7">
        <f t="shared" si="4"/>
        <v>0.80107530246475889</v>
      </c>
      <c r="AD9" s="5">
        <v>923335768686</v>
      </c>
      <c r="AE9" s="5">
        <v>7247063894294</v>
      </c>
      <c r="AF9" s="7">
        <f t="shared" si="5"/>
        <v>0.12740825555753571</v>
      </c>
      <c r="AG9" s="7">
        <f t="shared" si="6"/>
        <v>0.42044724333986783</v>
      </c>
      <c r="AH9" s="5">
        <v>5222242554398</v>
      </c>
      <c r="AI9" s="5">
        <v>2024821339896</v>
      </c>
      <c r="AJ9" s="7">
        <f t="shared" si="12"/>
        <v>2.5791127599762591</v>
      </c>
      <c r="AK9" s="7">
        <f t="shared" si="3"/>
        <v>1.5474676559857554</v>
      </c>
      <c r="AL9" s="5">
        <v>7247063894294</v>
      </c>
      <c r="AM9" s="5">
        <v>2024821339896</v>
      </c>
      <c r="AN9" s="5">
        <f t="shared" si="14"/>
        <v>5222242554398</v>
      </c>
      <c r="AO9" s="5">
        <v>7412766872302</v>
      </c>
      <c r="AP9" s="5">
        <v>7247063894294</v>
      </c>
      <c r="AQ9" s="7">
        <f t="shared" si="7"/>
        <v>1.0228648429798537</v>
      </c>
      <c r="AR9" s="7">
        <f t="shared" si="8"/>
        <v>1.0228648429798537</v>
      </c>
      <c r="AS9" s="20">
        <v>0.69376660781139687</v>
      </c>
      <c r="AT9" s="20">
        <v>0.80107530246475889</v>
      </c>
      <c r="AU9" s="20">
        <v>0.42044724333986783</v>
      </c>
      <c r="AV9" s="20">
        <v>1.5474676559857554</v>
      </c>
      <c r="AW9" s="20">
        <v>1.0228648429798537</v>
      </c>
      <c r="AX9" s="23">
        <f>SUM(AS9:AW9)</f>
        <v>4.4856216525816333</v>
      </c>
    </row>
    <row r="10" spans="1:50" x14ac:dyDescent="0.25">
      <c r="A10" s="3"/>
      <c r="B10" s="4"/>
      <c r="C10" s="3"/>
      <c r="D10" s="3">
        <v>2021</v>
      </c>
      <c r="E10" s="3"/>
      <c r="F10" s="5">
        <v>718802339551</v>
      </c>
      <c r="G10" s="5">
        <v>6543362698900</v>
      </c>
      <c r="H10" s="7">
        <f t="shared" si="0"/>
        <v>0.10985213148460155</v>
      </c>
      <c r="I10" s="3"/>
      <c r="J10" s="4"/>
      <c r="K10" s="3"/>
      <c r="L10" s="3">
        <v>2021</v>
      </c>
      <c r="M10" s="3"/>
      <c r="N10" s="5">
        <v>3330713867112</v>
      </c>
      <c r="O10" s="5">
        <f t="shared" si="1"/>
        <v>1183974251066</v>
      </c>
      <c r="P10" s="5">
        <v>2367948502132</v>
      </c>
      <c r="Q10" s="13">
        <v>2</v>
      </c>
      <c r="R10" s="7">
        <f t="shared" si="9"/>
        <v>2.8131641073386242</v>
      </c>
      <c r="S10" s="5">
        <v>4469570705861</v>
      </c>
      <c r="T10" s="5">
        <v>7189816371434</v>
      </c>
      <c r="U10" s="7">
        <f t="shared" si="13"/>
        <v>0.62165297066822722</v>
      </c>
      <c r="V10" s="7">
        <f t="shared" si="2"/>
        <v>0.74598356480187267</v>
      </c>
      <c r="W10" s="5">
        <v>5192108153404</v>
      </c>
      <c r="X10" s="5">
        <v>722537447543</v>
      </c>
      <c r="Y10" s="5">
        <f t="shared" si="10"/>
        <v>4469570705861</v>
      </c>
      <c r="Z10" s="5">
        <v>4420800226360</v>
      </c>
      <c r="AA10" s="5">
        <v>7189816371434</v>
      </c>
      <c r="AB10" s="7">
        <f t="shared" si="11"/>
        <v>0.61486969874840858</v>
      </c>
      <c r="AC10" s="7">
        <f t="shared" si="4"/>
        <v>0.86081757824777194</v>
      </c>
      <c r="AD10" s="5">
        <v>858919125667</v>
      </c>
      <c r="AE10" s="5">
        <v>7189816371434</v>
      </c>
      <c r="AF10" s="7">
        <f t="shared" si="5"/>
        <v>0.1194632910347458</v>
      </c>
      <c r="AG10" s="7">
        <f t="shared" si="6"/>
        <v>0.39422886041466115</v>
      </c>
      <c r="AH10" s="5">
        <v>5512758627774</v>
      </c>
      <c r="AI10" s="5">
        <v>1677057743660</v>
      </c>
      <c r="AJ10" s="7">
        <f t="shared" si="12"/>
        <v>3.287160891516467</v>
      </c>
      <c r="AK10" s="7">
        <f t="shared" si="3"/>
        <v>1.97229653490988</v>
      </c>
      <c r="AL10" s="5">
        <v>7189816371434</v>
      </c>
      <c r="AM10" s="5">
        <v>1677057743660</v>
      </c>
      <c r="AN10" s="5">
        <f t="shared" si="14"/>
        <v>5512758627774</v>
      </c>
      <c r="AO10" s="5">
        <v>6543362698900</v>
      </c>
      <c r="AP10" s="5">
        <v>7189816371434</v>
      </c>
      <c r="AQ10" s="7">
        <f t="shared" si="7"/>
        <v>0.91008759624203506</v>
      </c>
      <c r="AR10" s="7">
        <f t="shared" si="8"/>
        <v>0.91008759624203506</v>
      </c>
      <c r="AS10" s="20">
        <v>0.74598356480187267</v>
      </c>
      <c r="AT10" s="20">
        <v>0.86081757824777194</v>
      </c>
      <c r="AU10" s="20">
        <v>0.39422886041466115</v>
      </c>
      <c r="AV10" s="20">
        <v>1.97229653490988</v>
      </c>
      <c r="AW10" s="20">
        <v>0.91008759624203506</v>
      </c>
      <c r="AX10" s="23">
        <f>SUM(AS10:AW10)</f>
        <v>4.8834141346162205</v>
      </c>
    </row>
    <row r="11" spans="1:50" x14ac:dyDescent="0.25">
      <c r="A11" s="3"/>
      <c r="B11" s="4"/>
      <c r="C11" s="3"/>
      <c r="D11" s="3">
        <v>2022</v>
      </c>
      <c r="E11" s="3"/>
      <c r="F11" s="5">
        <v>673646864480</v>
      </c>
      <c r="G11" s="5">
        <v>6762803342146</v>
      </c>
      <c r="H11" s="7">
        <f t="shared" si="0"/>
        <v>9.9610594955765144E-2</v>
      </c>
      <c r="I11" s="3"/>
      <c r="J11" s="4"/>
      <c r="K11" s="3"/>
      <c r="L11" s="3">
        <v>2022</v>
      </c>
      <c r="M11" s="3"/>
      <c r="N11" s="5">
        <v>3494850563778</v>
      </c>
      <c r="O11" s="5">
        <f t="shared" si="1"/>
        <v>1405384699251</v>
      </c>
      <c r="P11" s="5">
        <v>2810769398502</v>
      </c>
      <c r="Q11" s="13">
        <v>2</v>
      </c>
      <c r="R11" s="7">
        <f>N11/O11</f>
        <v>2.4867572314118553</v>
      </c>
      <c r="S11" s="5">
        <v>4693161378234</v>
      </c>
      <c r="T11" s="5">
        <v>7249254612049</v>
      </c>
      <c r="U11" s="7">
        <f t="shared" si="13"/>
        <v>0.64739916438215417</v>
      </c>
      <c r="V11" s="7">
        <f t="shared" si="2"/>
        <v>0.776878997258585</v>
      </c>
      <c r="W11" s="5">
        <v>5362930145158</v>
      </c>
      <c r="X11" s="5">
        <v>669768766924</v>
      </c>
      <c r="Y11" s="5">
        <f t="shared" si="10"/>
        <v>4693161378234</v>
      </c>
      <c r="Z11" s="5">
        <v>4829127859939</v>
      </c>
      <c r="AA11" s="5">
        <v>7249254612049</v>
      </c>
      <c r="AB11" s="7">
        <f t="shared" si="11"/>
        <v>0.66615509019541086</v>
      </c>
      <c r="AC11" s="7">
        <f t="shared" si="4"/>
        <v>0.93261712627357518</v>
      </c>
      <c r="AD11" s="5">
        <v>820831199512</v>
      </c>
      <c r="AE11" s="5">
        <v>7249254612049</v>
      </c>
      <c r="AF11" s="7">
        <f t="shared" si="5"/>
        <v>0.11322973787507683</v>
      </c>
      <c r="AG11" s="7">
        <f t="shared" si="6"/>
        <v>0.37365813498775352</v>
      </c>
      <c r="AH11" s="5">
        <v>5933988630611</v>
      </c>
      <c r="AI11" s="5">
        <v>1315265981438</v>
      </c>
      <c r="AJ11" s="7">
        <f t="shared" si="12"/>
        <v>4.5116263283288767</v>
      </c>
      <c r="AK11" s="7">
        <f t="shared" si="3"/>
        <v>2.7069757969973258</v>
      </c>
      <c r="AL11" s="5">
        <v>7249254612049</v>
      </c>
      <c r="AM11" s="5">
        <v>1315265981438</v>
      </c>
      <c r="AN11" s="5">
        <f t="shared" si="14"/>
        <v>5933988630611</v>
      </c>
      <c r="AO11" s="5">
        <v>6762803342146</v>
      </c>
      <c r="AP11" s="5">
        <v>7249254612049</v>
      </c>
      <c r="AQ11" s="7">
        <f t="shared" si="7"/>
        <v>0.93289637405003423</v>
      </c>
      <c r="AR11" s="7">
        <f t="shared" si="8"/>
        <v>0.93289637405003423</v>
      </c>
      <c r="AS11" s="20">
        <v>0.776878997258585</v>
      </c>
      <c r="AT11" s="20">
        <v>0.93261712627357518</v>
      </c>
      <c r="AU11" s="20">
        <v>0.37365813498775352</v>
      </c>
      <c r="AV11" s="20">
        <v>2.7069757969973258</v>
      </c>
      <c r="AW11" s="20">
        <v>0.93289637405003423</v>
      </c>
      <c r="AX11" s="23">
        <f>SUM(AS11:AW11)</f>
        <v>5.7230264295672741</v>
      </c>
    </row>
    <row r="12" spans="1:50" x14ac:dyDescent="0.25">
      <c r="A12" s="3"/>
      <c r="B12" s="4"/>
      <c r="C12" s="3"/>
      <c r="D12" s="3">
        <v>2023</v>
      </c>
      <c r="E12" s="3"/>
      <c r="F12" s="5">
        <v>763876396554</v>
      </c>
      <c r="G12" s="5">
        <v>7611866067268</v>
      </c>
      <c r="H12" s="7">
        <f t="shared" si="0"/>
        <v>0.10035336799195226</v>
      </c>
      <c r="I12" s="3"/>
      <c r="J12" s="4"/>
      <c r="K12" s="3"/>
      <c r="L12" s="3">
        <v>2023</v>
      </c>
      <c r="M12" s="3"/>
      <c r="N12" s="5">
        <v>3913777307313</v>
      </c>
      <c r="O12" s="5">
        <f t="shared" si="1"/>
        <v>1332473974233</v>
      </c>
      <c r="P12" s="5">
        <v>2664947948466</v>
      </c>
      <c r="Q12" s="13">
        <v>2</v>
      </c>
      <c r="R12" s="7">
        <f>N12/O12</f>
        <v>2.9372260794555873</v>
      </c>
      <c r="S12" s="5">
        <v>4898755253110</v>
      </c>
      <c r="T12" s="5">
        <v>7753269368751</v>
      </c>
      <c r="U12" s="7">
        <f t="shared" si="13"/>
        <v>0.63183091159634985</v>
      </c>
      <c r="V12" s="7">
        <f t="shared" si="2"/>
        <v>0.75819709391561985</v>
      </c>
      <c r="W12" s="5">
        <v>5662380431624</v>
      </c>
      <c r="X12" s="5">
        <v>763625178514</v>
      </c>
      <c r="Y12" s="5">
        <f t="shared" si="10"/>
        <v>4898755253110</v>
      </c>
      <c r="Z12" s="5">
        <v>5082642910831</v>
      </c>
      <c r="AA12" s="5">
        <v>7753269368751</v>
      </c>
      <c r="AB12" s="7">
        <f t="shared" si="11"/>
        <v>0.65554834600694134</v>
      </c>
      <c r="AC12" s="7">
        <f t="shared" si="4"/>
        <v>0.91776768440971779</v>
      </c>
      <c r="AD12" s="5">
        <v>953024744277</v>
      </c>
      <c r="AE12" s="5">
        <v>7753269368751</v>
      </c>
      <c r="AF12" s="7">
        <f t="shared" si="5"/>
        <v>0.12291908083551158</v>
      </c>
      <c r="AG12" s="7">
        <f t="shared" si="6"/>
        <v>0.40563296675718818</v>
      </c>
      <c r="AH12" s="5">
        <v>6186397789088</v>
      </c>
      <c r="AI12" s="5">
        <v>1566871579663</v>
      </c>
      <c r="AJ12" s="7">
        <f t="shared" si="12"/>
        <v>3.9482481330209329</v>
      </c>
      <c r="AK12" s="7">
        <f t="shared" si="3"/>
        <v>2.3689488798125597</v>
      </c>
      <c r="AL12" s="5">
        <v>7753269368751</v>
      </c>
      <c r="AM12" s="5">
        <v>1566871579663</v>
      </c>
      <c r="AN12" s="5">
        <f t="shared" si="14"/>
        <v>6186397789088</v>
      </c>
      <c r="AO12" s="5">
        <v>7611866067268</v>
      </c>
      <c r="AP12" s="5">
        <v>7753269368751</v>
      </c>
      <c r="AQ12" s="7">
        <f t="shared" si="7"/>
        <v>0.98176210644081119</v>
      </c>
      <c r="AR12" s="7">
        <f t="shared" si="8"/>
        <v>0.98176210644081119</v>
      </c>
      <c r="AS12" s="20">
        <v>0.75819709391561985</v>
      </c>
      <c r="AT12" s="20">
        <v>0.91776768440971779</v>
      </c>
      <c r="AU12" s="20">
        <v>0.40563296675718818</v>
      </c>
      <c r="AV12" s="20">
        <v>2.3689488798125597</v>
      </c>
      <c r="AW12" s="20">
        <v>0.98176210644081119</v>
      </c>
      <c r="AX12" s="23">
        <f>SUM(AS12:AW12)</f>
        <v>5.4323087313358975</v>
      </c>
    </row>
    <row r="13" spans="1:50" x14ac:dyDescent="0.25">
      <c r="A13" s="3" t="s">
        <v>47</v>
      </c>
      <c r="B13" s="4" t="s">
        <v>7</v>
      </c>
      <c r="C13" s="3" t="s">
        <v>24</v>
      </c>
      <c r="D13" s="3">
        <v>2019</v>
      </c>
      <c r="E13" s="3" t="s">
        <v>84</v>
      </c>
      <c r="F13" s="5">
        <v>1366884000000</v>
      </c>
      <c r="G13" s="5">
        <v>10276431000000</v>
      </c>
      <c r="H13" s="7">
        <f t="shared" si="0"/>
        <v>0.1330115484646372</v>
      </c>
      <c r="I13" s="3" t="s">
        <v>47</v>
      </c>
      <c r="J13" s="4" t="s">
        <v>7</v>
      </c>
      <c r="K13" s="3" t="s">
        <v>24</v>
      </c>
      <c r="L13" s="3">
        <v>2019</v>
      </c>
      <c r="M13" s="3" t="s">
        <v>84</v>
      </c>
      <c r="N13" s="5">
        <v>4120083000000</v>
      </c>
      <c r="O13" s="5">
        <f t="shared" si="1"/>
        <v>549258000000</v>
      </c>
      <c r="P13" s="5">
        <v>1098516000000</v>
      </c>
      <c r="Q13" s="13">
        <v>2</v>
      </c>
      <c r="R13" s="7">
        <f t="shared" si="9"/>
        <v>7.5011797734398042</v>
      </c>
      <c r="S13" s="5">
        <v>150942000000</v>
      </c>
      <c r="T13" s="5">
        <v>4832910000000</v>
      </c>
      <c r="U13" s="7">
        <f t="shared" si="13"/>
        <v>3.123211481281464E-2</v>
      </c>
      <c r="V13" s="7">
        <f t="shared" si="2"/>
        <v>3.7478537775377567E-2</v>
      </c>
      <c r="W13" s="5">
        <v>2748781000000</v>
      </c>
      <c r="X13" s="5">
        <v>2597839000000</v>
      </c>
      <c r="Y13" s="5">
        <f t="shared" si="10"/>
        <v>150942000000</v>
      </c>
      <c r="Z13" s="5">
        <v>5255184000000</v>
      </c>
      <c r="AA13" s="5">
        <v>4832910000000</v>
      </c>
      <c r="AB13" s="7">
        <f t="shared" si="11"/>
        <v>1.0873746873001979</v>
      </c>
      <c r="AC13" s="7">
        <f t="shared" si="4"/>
        <v>1.522324562220277</v>
      </c>
      <c r="AD13" s="5">
        <v>1763009000000</v>
      </c>
      <c r="AE13" s="5">
        <v>4832910000000</v>
      </c>
      <c r="AF13" s="7">
        <f t="shared" si="5"/>
        <v>0.3647924335441794</v>
      </c>
      <c r="AG13" s="7">
        <f t="shared" si="6"/>
        <v>1.203815030695792</v>
      </c>
      <c r="AH13" s="5">
        <v>1746627000000</v>
      </c>
      <c r="AI13" s="5">
        <v>3086283000000</v>
      </c>
      <c r="AJ13" s="7">
        <f t="shared" si="12"/>
        <v>0.56593222332495108</v>
      </c>
      <c r="AK13" s="7">
        <f t="shared" si="3"/>
        <v>0.33955933399497062</v>
      </c>
      <c r="AL13" s="5">
        <v>4832910000000</v>
      </c>
      <c r="AM13" s="5">
        <v>3086283000000</v>
      </c>
      <c r="AN13" s="5">
        <f t="shared" si="14"/>
        <v>1746627000000</v>
      </c>
      <c r="AO13" s="5">
        <v>10276431000000</v>
      </c>
      <c r="AP13" s="5">
        <v>4832910000000</v>
      </c>
      <c r="AQ13" s="7">
        <f t="shared" si="7"/>
        <v>2.1263443763695165</v>
      </c>
      <c r="AR13" s="7">
        <f t="shared" si="8"/>
        <v>2.1263443763695165</v>
      </c>
      <c r="AS13" s="20">
        <v>3.7478537775377567E-2</v>
      </c>
      <c r="AT13" s="20">
        <v>1.522324562220277</v>
      </c>
      <c r="AU13" s="20">
        <v>1.203815030695792</v>
      </c>
      <c r="AV13" s="20">
        <v>0.33955933399497062</v>
      </c>
      <c r="AW13" s="20">
        <v>2.1263443763695165</v>
      </c>
      <c r="AX13" s="23">
        <f t="shared" si="15"/>
        <v>5.2295218410559334</v>
      </c>
    </row>
    <row r="14" spans="1:50" x14ac:dyDescent="0.25">
      <c r="A14" s="3"/>
      <c r="B14" s="4"/>
      <c r="C14" s="3"/>
      <c r="D14" s="3">
        <v>2020</v>
      </c>
      <c r="E14" s="3"/>
      <c r="F14" s="5">
        <v>873181000000</v>
      </c>
      <c r="G14" s="5">
        <v>4839058000000</v>
      </c>
      <c r="H14" s="7">
        <f t="shared" si="0"/>
        <v>0.18044441707456285</v>
      </c>
      <c r="I14" s="3"/>
      <c r="J14" s="4"/>
      <c r="K14" s="3"/>
      <c r="L14" s="3">
        <v>2020</v>
      </c>
      <c r="M14" s="3"/>
      <c r="N14" s="5">
        <v>2008706000000</v>
      </c>
      <c r="O14" s="5">
        <f t="shared" si="1"/>
        <v>444742000000</v>
      </c>
      <c r="P14" s="5">
        <v>889484000000</v>
      </c>
      <c r="Q14" s="13">
        <v>2</v>
      </c>
      <c r="R14" s="7">
        <f t="shared" si="9"/>
        <v>4.5165646599601565</v>
      </c>
      <c r="S14" s="5">
        <v>-1246087000000</v>
      </c>
      <c r="T14" s="5">
        <v>6319074000000</v>
      </c>
      <c r="U14" s="7">
        <f t="shared" si="13"/>
        <v>-0.1971945573038075</v>
      </c>
      <c r="V14" s="7">
        <f t="shared" si="2"/>
        <v>-0.23663346876456898</v>
      </c>
      <c r="W14" s="5">
        <v>1610213000000</v>
      </c>
      <c r="X14" s="5">
        <v>2856300000000</v>
      </c>
      <c r="Y14" s="5">
        <f t="shared" si="10"/>
        <v>-1246087000000</v>
      </c>
      <c r="Z14" s="5">
        <v>3741255000000</v>
      </c>
      <c r="AA14" s="5">
        <v>6319074000000</v>
      </c>
      <c r="AB14" s="7">
        <f t="shared" si="11"/>
        <v>0.5920574755098611</v>
      </c>
      <c r="AC14" s="7">
        <f t="shared" si="4"/>
        <v>0.82888046571380547</v>
      </c>
      <c r="AD14" s="5">
        <v>934404000000</v>
      </c>
      <c r="AE14" s="5">
        <v>6319074000000</v>
      </c>
      <c r="AF14" s="7">
        <f t="shared" si="5"/>
        <v>0.14787039999848078</v>
      </c>
      <c r="AG14" s="7">
        <f t="shared" si="6"/>
        <v>0.48797231999498658</v>
      </c>
      <c r="AH14" s="5">
        <v>581118000000</v>
      </c>
      <c r="AI14" s="5">
        <v>5737956000000</v>
      </c>
      <c r="AJ14" s="7">
        <f t="shared" si="12"/>
        <v>0.10127613387066753</v>
      </c>
      <c r="AK14" s="7">
        <f t="shared" si="3"/>
        <v>6.0765680322400512E-2</v>
      </c>
      <c r="AL14" s="5">
        <v>6319074000000</v>
      </c>
      <c r="AM14" s="5">
        <v>5737956000000</v>
      </c>
      <c r="AN14" s="5">
        <f t="shared" si="14"/>
        <v>581118000000</v>
      </c>
      <c r="AO14" s="5">
        <v>4839058000000</v>
      </c>
      <c r="AP14" s="5">
        <v>6319074000000</v>
      </c>
      <c r="AQ14" s="7">
        <f t="shared" si="7"/>
        <v>0.76578593635713077</v>
      </c>
      <c r="AR14" s="7">
        <f t="shared" si="8"/>
        <v>0.76578593635713077</v>
      </c>
      <c r="AS14" s="20">
        <v>-0.23663346876456898</v>
      </c>
      <c r="AT14" s="20">
        <v>0.82888046571380547</v>
      </c>
      <c r="AU14" s="20">
        <v>0.48797231999498658</v>
      </c>
      <c r="AV14" s="20">
        <v>6.0765680322400512E-2</v>
      </c>
      <c r="AW14" s="20">
        <v>0.76578593635713077</v>
      </c>
      <c r="AX14" s="23">
        <f t="shared" si="15"/>
        <v>1.9067709336237546</v>
      </c>
    </row>
    <row r="15" spans="1:50" x14ac:dyDescent="0.25">
      <c r="A15" s="3"/>
      <c r="B15" s="4"/>
      <c r="C15" s="3"/>
      <c r="D15" s="3">
        <v>2021</v>
      </c>
      <c r="E15" s="3"/>
      <c r="F15" s="5">
        <v>912854000000</v>
      </c>
      <c r="G15" s="5">
        <v>5585975000000</v>
      </c>
      <c r="H15" s="7">
        <f t="shared" si="0"/>
        <v>0.16341891970515443</v>
      </c>
      <c r="I15" s="3"/>
      <c r="J15" s="4"/>
      <c r="K15" s="3"/>
      <c r="L15" s="3">
        <v>2021</v>
      </c>
      <c r="M15" s="3"/>
      <c r="N15" s="6">
        <v>2006509000000</v>
      </c>
      <c r="O15" s="6">
        <f t="shared" si="1"/>
        <v>373385500000</v>
      </c>
      <c r="P15" s="6">
        <v>746771000000</v>
      </c>
      <c r="Q15" s="13">
        <v>2</v>
      </c>
      <c r="R15" s="7">
        <f t="shared" si="9"/>
        <v>5.3738267822398029</v>
      </c>
      <c r="S15" s="5">
        <v>-556561000000</v>
      </c>
      <c r="T15" s="5">
        <v>5851229000000</v>
      </c>
      <c r="U15" s="7">
        <f t="shared" si="13"/>
        <v>-9.5118649432452573E-2</v>
      </c>
      <c r="V15" s="7">
        <f t="shared" si="2"/>
        <v>-0.11414237931894308</v>
      </c>
      <c r="W15" s="5">
        <v>1513483000000</v>
      </c>
      <c r="X15" s="5">
        <v>2070044000000</v>
      </c>
      <c r="Y15" s="5">
        <f t="shared" si="10"/>
        <v>-556561000000</v>
      </c>
      <c r="Z15" s="5">
        <v>4449943000000</v>
      </c>
      <c r="AA15" s="5">
        <v>5851229000000</v>
      </c>
      <c r="AB15" s="7">
        <f t="shared" si="11"/>
        <v>0.76051424410153834</v>
      </c>
      <c r="AC15" s="7">
        <f t="shared" si="4"/>
        <v>1.0647199417421536</v>
      </c>
      <c r="AD15" s="5">
        <v>1102899000000</v>
      </c>
      <c r="AE15" s="5">
        <v>5851229000000</v>
      </c>
      <c r="AF15" s="7">
        <f t="shared" si="5"/>
        <v>0.1884901445491195</v>
      </c>
      <c r="AG15" s="7">
        <f t="shared" si="6"/>
        <v>0.62201747701209431</v>
      </c>
      <c r="AH15" s="5">
        <v>1005972000000</v>
      </c>
      <c r="AI15" s="5">
        <v>4845257000000</v>
      </c>
      <c r="AJ15" s="7">
        <f t="shared" si="12"/>
        <v>0.2076199466818788</v>
      </c>
      <c r="AK15" s="7">
        <f t="shared" si="3"/>
        <v>0.12457196800912727</v>
      </c>
      <c r="AL15" s="5">
        <v>5851229000000</v>
      </c>
      <c r="AM15" s="5">
        <v>4845257000000</v>
      </c>
      <c r="AN15" s="5">
        <f t="shared" si="14"/>
        <v>1005972000000</v>
      </c>
      <c r="AO15" s="5">
        <v>5585975000000</v>
      </c>
      <c r="AP15" s="5">
        <v>5851229000000</v>
      </c>
      <c r="AQ15" s="7">
        <f t="shared" si="7"/>
        <v>0.95466695971051552</v>
      </c>
      <c r="AR15" s="7">
        <f t="shared" si="8"/>
        <v>0.95466695971051552</v>
      </c>
      <c r="AS15" s="20">
        <v>-0.11414237931894308</v>
      </c>
      <c r="AT15" s="20">
        <v>1.0647199417421536</v>
      </c>
      <c r="AU15" s="20">
        <v>0.62201747701209431</v>
      </c>
      <c r="AV15" s="20">
        <v>0.12457196800912727</v>
      </c>
      <c r="AW15" s="20">
        <v>0.95466695971051552</v>
      </c>
      <c r="AX15" s="23">
        <f t="shared" si="15"/>
        <v>2.6518339671549476</v>
      </c>
    </row>
    <row r="16" spans="1:50" x14ac:dyDescent="0.25">
      <c r="A16" s="3"/>
      <c r="B16" s="4"/>
      <c r="C16" s="3"/>
      <c r="D16" s="3">
        <v>2022</v>
      </c>
      <c r="E16" s="3"/>
      <c r="F16" s="6">
        <v>1383222000000</v>
      </c>
      <c r="G16" s="6">
        <v>6454583000000</v>
      </c>
      <c r="H16" s="7">
        <f t="shared" si="0"/>
        <v>0.21430075343364552</v>
      </c>
      <c r="I16" s="3"/>
      <c r="J16" s="4"/>
      <c r="K16" s="3"/>
      <c r="L16" s="3">
        <v>2022</v>
      </c>
      <c r="M16" s="3"/>
      <c r="N16" s="5">
        <v>2053486000000</v>
      </c>
      <c r="O16" s="5">
        <f t="shared" si="1"/>
        <v>448006000000</v>
      </c>
      <c r="P16" s="5">
        <v>896012000000</v>
      </c>
      <c r="Q16" s="13">
        <v>2</v>
      </c>
      <c r="R16" s="7">
        <f t="shared" si="9"/>
        <v>4.5836127194725069</v>
      </c>
      <c r="S16" s="5">
        <v>-909915000000</v>
      </c>
      <c r="T16" s="5">
        <v>5750217000000</v>
      </c>
      <c r="U16" s="7">
        <f t="shared" si="13"/>
        <v>-0.1582401151121775</v>
      </c>
      <c r="V16" s="7">
        <f t="shared" si="2"/>
        <v>-0.189888138134613</v>
      </c>
      <c r="W16" s="5">
        <v>1445948000000</v>
      </c>
      <c r="X16" s="5">
        <v>2355863000000</v>
      </c>
      <c r="Y16" s="5">
        <f t="shared" si="10"/>
        <v>-909915000000</v>
      </c>
      <c r="Z16" s="5">
        <v>4293320000000</v>
      </c>
      <c r="AA16" s="5">
        <v>5750217000000</v>
      </c>
      <c r="AB16" s="7">
        <f t="shared" si="11"/>
        <v>0.74663617042626396</v>
      </c>
      <c r="AC16" s="7">
        <f t="shared" si="4"/>
        <v>1.0452906385967695</v>
      </c>
      <c r="AD16" s="5">
        <v>1636886000000</v>
      </c>
      <c r="AE16" s="5">
        <v>5750217000000</v>
      </c>
      <c r="AF16" s="7">
        <f t="shared" si="5"/>
        <v>0.28466508307425614</v>
      </c>
      <c r="AG16" s="7">
        <f t="shared" si="6"/>
        <v>0.93939477414504524</v>
      </c>
      <c r="AH16" s="5">
        <v>580164000000</v>
      </c>
      <c r="AI16" s="5">
        <v>5170053000000</v>
      </c>
      <c r="AJ16" s="7">
        <f t="shared" si="12"/>
        <v>0.11221625774435968</v>
      </c>
      <c r="AK16" s="7">
        <f t="shared" si="3"/>
        <v>6.7329754646615808E-2</v>
      </c>
      <c r="AL16" s="5">
        <v>5750217000000</v>
      </c>
      <c r="AM16" s="5">
        <v>5170053000000</v>
      </c>
      <c r="AN16" s="5">
        <f t="shared" si="14"/>
        <v>580164000000</v>
      </c>
      <c r="AO16" s="6">
        <v>6454583000000</v>
      </c>
      <c r="AP16" s="5">
        <v>5750217000000</v>
      </c>
      <c r="AQ16" s="7">
        <f t="shared" si="7"/>
        <v>1.1224938119726613</v>
      </c>
      <c r="AR16" s="7">
        <f t="shared" si="8"/>
        <v>1.1224938119726613</v>
      </c>
      <c r="AS16" s="20">
        <v>-0.189888138134613</v>
      </c>
      <c r="AT16" s="20">
        <v>1.0452906385967695</v>
      </c>
      <c r="AU16" s="20">
        <v>0.93939477414504524</v>
      </c>
      <c r="AV16" s="20">
        <v>6.7329754646615808E-2</v>
      </c>
      <c r="AW16" s="20">
        <v>1.1224938119726613</v>
      </c>
      <c r="AX16" s="23">
        <f t="shared" si="15"/>
        <v>2.9846208412264792</v>
      </c>
    </row>
    <row r="17" spans="1:50" x14ac:dyDescent="0.25">
      <c r="A17" s="3"/>
      <c r="B17" s="4"/>
      <c r="C17" s="3"/>
      <c r="D17" s="3">
        <v>2023</v>
      </c>
      <c r="E17" s="3"/>
      <c r="F17" s="5">
        <v>675360000000</v>
      </c>
      <c r="G17" s="5">
        <v>6538586000000</v>
      </c>
      <c r="H17" s="7">
        <f t="shared" si="0"/>
        <v>0.10328838681635448</v>
      </c>
      <c r="I17" s="3"/>
      <c r="J17" s="4"/>
      <c r="K17" s="3"/>
      <c r="L17" s="3">
        <v>2023</v>
      </c>
      <c r="M17" s="3"/>
      <c r="N17" s="5">
        <v>2225239000000</v>
      </c>
      <c r="O17" s="5">
        <f t="shared" si="1"/>
        <v>396390500000</v>
      </c>
      <c r="P17" s="5">
        <v>792781000000</v>
      </c>
      <c r="Q17" s="13">
        <v>2</v>
      </c>
      <c r="R17" s="7">
        <f t="shared" si="9"/>
        <v>5.6137546182363103</v>
      </c>
      <c r="S17" s="5">
        <v>-1504947000000</v>
      </c>
      <c r="T17" s="5">
        <v>5880396000000</v>
      </c>
      <c r="U17" s="7">
        <f t="shared" si="13"/>
        <v>-0.2559261315054292</v>
      </c>
      <c r="V17" s="7">
        <f t="shared" si="2"/>
        <v>-0.30711135780651505</v>
      </c>
      <c r="W17" s="5">
        <v>1448030000000</v>
      </c>
      <c r="X17" s="5">
        <v>2952977000000</v>
      </c>
      <c r="Y17" s="5">
        <f t="shared" si="10"/>
        <v>-1504947000000</v>
      </c>
      <c r="Z17" s="5">
        <v>3381811000000</v>
      </c>
      <c r="AA17" s="5">
        <v>5880396000000</v>
      </c>
      <c r="AB17" s="7">
        <f t="shared" si="11"/>
        <v>0.57509919399985987</v>
      </c>
      <c r="AC17" s="7">
        <f t="shared" si="4"/>
        <v>0.8051388715998038</v>
      </c>
      <c r="AD17" s="5">
        <v>830582000000</v>
      </c>
      <c r="AE17" s="5">
        <v>5880396000000</v>
      </c>
      <c r="AF17" s="7">
        <f t="shared" si="5"/>
        <v>0.14124592969589123</v>
      </c>
      <c r="AG17" s="7">
        <f t="shared" si="6"/>
        <v>0.46611156799644105</v>
      </c>
      <c r="AH17" s="5">
        <v>30738000000</v>
      </c>
      <c r="AI17" s="5">
        <v>5849658000000</v>
      </c>
      <c r="AJ17" s="7">
        <f t="shared" si="12"/>
        <v>5.2546661702273876E-3</v>
      </c>
      <c r="AK17" s="7">
        <f t="shared" si="3"/>
        <v>3.1527997021364323E-3</v>
      </c>
      <c r="AL17" s="5">
        <v>5880396000000</v>
      </c>
      <c r="AM17" s="5">
        <v>5849658000000</v>
      </c>
      <c r="AN17" s="5">
        <f t="shared" si="14"/>
        <v>30738000000</v>
      </c>
      <c r="AO17" s="5">
        <v>6538586000000</v>
      </c>
      <c r="AP17" s="5">
        <v>5880396000000</v>
      </c>
      <c r="AQ17" s="7">
        <f t="shared" si="7"/>
        <v>1.1119295367182755</v>
      </c>
      <c r="AR17" s="7">
        <f t="shared" si="8"/>
        <v>1.1119295367182755</v>
      </c>
      <c r="AS17" s="20">
        <v>-0.30711135780651505</v>
      </c>
      <c r="AT17" s="20">
        <v>0.8051388715998038</v>
      </c>
      <c r="AU17" s="20">
        <v>0.46611156799644105</v>
      </c>
      <c r="AV17" s="20">
        <v>3.1527997021364323E-3</v>
      </c>
      <c r="AW17" s="20">
        <v>1.1119295367182755</v>
      </c>
      <c r="AX17" s="23">
        <f t="shared" si="15"/>
        <v>2.0792214182101416</v>
      </c>
    </row>
    <row r="18" spans="1:50" x14ac:dyDescent="0.25">
      <c r="A18" s="3" t="s">
        <v>48</v>
      </c>
      <c r="B18" s="4" t="s">
        <v>8</v>
      </c>
      <c r="C18" s="3" t="s">
        <v>25</v>
      </c>
      <c r="D18" s="3">
        <v>2019</v>
      </c>
      <c r="E18" s="3" t="s">
        <v>84</v>
      </c>
      <c r="F18" s="5">
        <v>686865000000</v>
      </c>
      <c r="G18" s="5">
        <v>7472911000000</v>
      </c>
      <c r="H18" s="7">
        <f t="shared" si="0"/>
        <v>9.1913981044334667E-2</v>
      </c>
      <c r="I18" s="3" t="s">
        <v>48</v>
      </c>
      <c r="J18" s="4" t="s">
        <v>8</v>
      </c>
      <c r="K18" s="3" t="s">
        <v>25</v>
      </c>
      <c r="L18" s="3">
        <v>2019</v>
      </c>
      <c r="M18" s="3" t="s">
        <v>84</v>
      </c>
      <c r="N18" s="5">
        <v>4132112000000</v>
      </c>
      <c r="O18" s="5">
        <f t="shared" si="1"/>
        <v>893262000000</v>
      </c>
      <c r="P18" s="5">
        <v>1786524000000</v>
      </c>
      <c r="Q18" s="13">
        <v>2</v>
      </c>
      <c r="R18" s="7">
        <f t="shared" si="9"/>
        <v>4.6258678864655609</v>
      </c>
      <c r="S18" s="5">
        <v>2253032000000</v>
      </c>
      <c r="T18" s="5">
        <v>4108278000000</v>
      </c>
      <c r="U18" s="7">
        <f t="shared" si="13"/>
        <v>0.54841274129939599</v>
      </c>
      <c r="V18" s="7">
        <f t="shared" si="2"/>
        <v>0.65809528955927521</v>
      </c>
      <c r="W18" s="5">
        <v>3103278000000</v>
      </c>
      <c r="X18" s="5">
        <v>850246000000</v>
      </c>
      <c r="Y18" s="5">
        <f t="shared" si="10"/>
        <v>2253032000000</v>
      </c>
      <c r="Z18" s="5">
        <v>1883572000000</v>
      </c>
      <c r="AA18" s="5">
        <v>4108278000000</v>
      </c>
      <c r="AB18" s="7">
        <f t="shared" si="11"/>
        <v>0.45848211829871299</v>
      </c>
      <c r="AC18" s="7">
        <f t="shared" si="4"/>
        <v>0.64187496561819812</v>
      </c>
      <c r="AD18" s="5">
        <v>951265000000</v>
      </c>
      <c r="AE18" s="5">
        <v>4108278000000</v>
      </c>
      <c r="AF18" s="7">
        <f t="shared" si="5"/>
        <v>0.23154835188855283</v>
      </c>
      <c r="AG18" s="7">
        <f t="shared" si="6"/>
        <v>0.76410956123222429</v>
      </c>
      <c r="AH18" s="5">
        <v>3055276000000</v>
      </c>
      <c r="AI18" s="5">
        <v>1053002000000</v>
      </c>
      <c r="AJ18" s="7">
        <f t="shared" si="12"/>
        <v>2.9014911652589452</v>
      </c>
      <c r="AK18" s="7">
        <f t="shared" si="3"/>
        <v>1.7408946991553671</v>
      </c>
      <c r="AL18" s="5">
        <v>4108278000000</v>
      </c>
      <c r="AM18" s="5">
        <v>1053002000000</v>
      </c>
      <c r="AN18" s="5">
        <f t="shared" si="14"/>
        <v>3055276000000</v>
      </c>
      <c r="AO18" s="5">
        <v>7472911000000</v>
      </c>
      <c r="AP18" s="5">
        <v>4108278000000</v>
      </c>
      <c r="AQ18" s="7">
        <f t="shared" si="7"/>
        <v>1.8189886370883372</v>
      </c>
      <c r="AR18" s="7">
        <f t="shared" si="8"/>
        <v>1.8189886370883372</v>
      </c>
      <c r="AS18" s="20">
        <v>0.65809528955927521</v>
      </c>
      <c r="AT18" s="20">
        <v>0.64187496561819812</v>
      </c>
      <c r="AU18" s="20">
        <v>0.76410956123222429</v>
      </c>
      <c r="AV18" s="20">
        <v>1.7408946991553671</v>
      </c>
      <c r="AW18" s="20">
        <v>1.8189886370883372</v>
      </c>
      <c r="AX18" s="23">
        <f t="shared" si="15"/>
        <v>5.6239631526534026</v>
      </c>
    </row>
    <row r="19" spans="1:50" x14ac:dyDescent="0.25">
      <c r="A19" s="3"/>
      <c r="B19" s="4"/>
      <c r="C19" s="3"/>
      <c r="D19" s="3">
        <v>2020</v>
      </c>
      <c r="E19" s="3"/>
      <c r="F19" s="5">
        <v>4338000000</v>
      </c>
      <c r="G19" s="5">
        <v>4781480000000</v>
      </c>
      <c r="H19" s="7">
        <f t="shared" si="0"/>
        <v>9.0725047474840429E-4</v>
      </c>
      <c r="I19" s="3"/>
      <c r="J19" s="4"/>
      <c r="K19" s="3"/>
      <c r="L19" s="3">
        <v>2020</v>
      </c>
      <c r="M19" s="3"/>
      <c r="N19" s="5">
        <v>2869439000000</v>
      </c>
      <c r="O19" s="5">
        <f t="shared" si="1"/>
        <v>1139217000000</v>
      </c>
      <c r="P19" s="5">
        <v>2278434000000</v>
      </c>
      <c r="Q19" s="13">
        <v>2</v>
      </c>
      <c r="R19" s="7">
        <f t="shared" si="9"/>
        <v>2.5187817597525317</v>
      </c>
      <c r="S19" s="5">
        <v>1578826000000</v>
      </c>
      <c r="T19" s="5">
        <v>5382042000000</v>
      </c>
      <c r="U19" s="7">
        <f t="shared" si="13"/>
        <v>0.29335073936621081</v>
      </c>
      <c r="V19" s="7">
        <f t="shared" si="2"/>
        <v>0.35202088723945296</v>
      </c>
      <c r="W19" s="5">
        <v>3403032000000</v>
      </c>
      <c r="X19" s="5">
        <v>1824206000000</v>
      </c>
      <c r="Y19" s="5">
        <f t="shared" si="10"/>
        <v>1578826000000</v>
      </c>
      <c r="Z19" s="5">
        <v>1849269000000</v>
      </c>
      <c r="AA19" s="5">
        <v>5382042000000</v>
      </c>
      <c r="AB19" s="7">
        <f t="shared" si="11"/>
        <v>0.3435998827210936</v>
      </c>
      <c r="AC19" s="7">
        <f t="shared" si="4"/>
        <v>0.48103983580953102</v>
      </c>
      <c r="AD19" s="5">
        <v>9074000000</v>
      </c>
      <c r="AE19" s="5">
        <v>5382042000000</v>
      </c>
      <c r="AF19" s="7">
        <f t="shared" si="5"/>
        <v>1.6859771811516893E-3</v>
      </c>
      <c r="AG19" s="7">
        <f t="shared" si="6"/>
        <v>5.5637246978005742E-3</v>
      </c>
      <c r="AH19" s="5">
        <v>2989127000000</v>
      </c>
      <c r="AI19" s="5">
        <v>2392915000000</v>
      </c>
      <c r="AJ19" s="7">
        <f t="shared" si="12"/>
        <v>1.2491571994826394</v>
      </c>
      <c r="AK19" s="7">
        <f t="shared" si="3"/>
        <v>0.74949431968958358</v>
      </c>
      <c r="AL19" s="5">
        <v>5382042000000</v>
      </c>
      <c r="AM19" s="5">
        <v>2392915000000</v>
      </c>
      <c r="AN19" s="5">
        <f t="shared" si="14"/>
        <v>2989127000000</v>
      </c>
      <c r="AO19" s="5">
        <v>4781480000000</v>
      </c>
      <c r="AP19" s="5">
        <v>5382042000000</v>
      </c>
      <c r="AQ19" s="7">
        <f t="shared" si="7"/>
        <v>0.8884137284696032</v>
      </c>
      <c r="AR19" s="7">
        <f t="shared" si="8"/>
        <v>0.8884137284696032</v>
      </c>
      <c r="AS19" s="20">
        <v>0.35202088723945296</v>
      </c>
      <c r="AT19" s="20">
        <v>0.48103983580953102</v>
      </c>
      <c r="AU19" s="20">
        <v>5.5637246978005742E-3</v>
      </c>
      <c r="AV19" s="20">
        <v>0.74949431968958358</v>
      </c>
      <c r="AW19" s="20">
        <v>0.8884137284696032</v>
      </c>
      <c r="AX19" s="23">
        <f t="shared" si="15"/>
        <v>2.4765324959059711</v>
      </c>
    </row>
    <row r="20" spans="1:50" x14ac:dyDescent="0.25">
      <c r="A20" s="3"/>
      <c r="B20" s="4"/>
      <c r="C20" s="3"/>
      <c r="D20" s="3">
        <v>2021</v>
      </c>
      <c r="E20" s="3"/>
      <c r="F20" s="5">
        <v>230395000000</v>
      </c>
      <c r="G20" s="5">
        <v>6042002000000</v>
      </c>
      <c r="H20" s="7">
        <f t="shared" si="0"/>
        <v>3.813222835742193E-2</v>
      </c>
      <c r="I20" s="3"/>
      <c r="J20" s="4"/>
      <c r="K20" s="3"/>
      <c r="L20" s="3">
        <v>2021</v>
      </c>
      <c r="M20" s="3"/>
      <c r="N20" s="5">
        <v>3455042000000</v>
      </c>
      <c r="O20" s="5">
        <f t="shared" si="1"/>
        <v>1139279500000</v>
      </c>
      <c r="P20" s="5">
        <v>2278559000000</v>
      </c>
      <c r="Q20" s="13">
        <v>2</v>
      </c>
      <c r="R20" s="7">
        <f t="shared" si="9"/>
        <v>3.0326552878376201</v>
      </c>
      <c r="S20" s="5">
        <v>1917974000000</v>
      </c>
      <c r="T20" s="5">
        <v>5319197000000</v>
      </c>
      <c r="U20" s="7">
        <f t="shared" si="13"/>
        <v>0.36057585383658475</v>
      </c>
      <c r="V20" s="7">
        <f t="shared" si="2"/>
        <v>0.43269102460390169</v>
      </c>
      <c r="W20" s="5">
        <v>3502576000000</v>
      </c>
      <c r="X20" s="5">
        <v>1584602000000</v>
      </c>
      <c r="Y20" s="5">
        <f t="shared" si="10"/>
        <v>1917974000000</v>
      </c>
      <c r="Z20" s="5">
        <v>2106657000000</v>
      </c>
      <c r="AA20" s="5">
        <v>5319197000000</v>
      </c>
      <c r="AB20" s="7">
        <f t="shared" si="11"/>
        <v>0.39604793731083848</v>
      </c>
      <c r="AC20" s="7">
        <f t="shared" si="4"/>
        <v>0.55446711223517386</v>
      </c>
      <c r="AD20" s="5">
        <v>344014000000</v>
      </c>
      <c r="AE20" s="5">
        <v>5319197000000</v>
      </c>
      <c r="AF20" s="7">
        <f t="shared" si="5"/>
        <v>6.4674047605305832E-2</v>
      </c>
      <c r="AG20" s="7">
        <f t="shared" si="6"/>
        <v>0.21342435709750923</v>
      </c>
      <c r="AH20" s="5">
        <v>3230915000000</v>
      </c>
      <c r="AI20" s="5">
        <v>2088282000000</v>
      </c>
      <c r="AJ20" s="7">
        <f t="shared" si="12"/>
        <v>1.5471641282163999</v>
      </c>
      <c r="AK20" s="7">
        <f t="shared" si="3"/>
        <v>0.92829847692983991</v>
      </c>
      <c r="AL20" s="5">
        <v>5319197000000</v>
      </c>
      <c r="AM20" s="5">
        <v>2088282000000</v>
      </c>
      <c r="AN20" s="5">
        <f t="shared" si="14"/>
        <v>3230915000000</v>
      </c>
      <c r="AO20" s="5">
        <v>6042002000000</v>
      </c>
      <c r="AP20" s="5">
        <v>5319197000000</v>
      </c>
      <c r="AQ20" s="7">
        <f t="shared" si="7"/>
        <v>1.1358861121330908</v>
      </c>
      <c r="AR20" s="7">
        <f t="shared" si="8"/>
        <v>1.1358861121330908</v>
      </c>
      <c r="AS20" s="20">
        <v>0.43269102460390169</v>
      </c>
      <c r="AT20" s="20">
        <v>0.55446711223517386</v>
      </c>
      <c r="AU20" s="20">
        <v>0.21342435709750923</v>
      </c>
      <c r="AV20" s="20">
        <v>0.92829847692983991</v>
      </c>
      <c r="AW20" s="20">
        <v>1.1358861121330908</v>
      </c>
      <c r="AX20" s="23">
        <f t="shared" si="15"/>
        <v>3.2647670829995157</v>
      </c>
    </row>
    <row r="21" spans="1:50" x14ac:dyDescent="0.25">
      <c r="A21" s="3"/>
      <c r="B21" s="4"/>
      <c r="C21" s="3"/>
      <c r="D21" s="3">
        <v>2022</v>
      </c>
      <c r="E21" s="3"/>
      <c r="F21" s="5">
        <v>1173424000000</v>
      </c>
      <c r="G21" s="5">
        <v>9801240000000</v>
      </c>
      <c r="H21" s="7">
        <f t="shared" si="0"/>
        <v>0.11972199435989732</v>
      </c>
      <c r="I21" s="3"/>
      <c r="J21" s="4"/>
      <c r="K21" s="3"/>
      <c r="L21" s="3">
        <v>2022</v>
      </c>
      <c r="M21" s="3"/>
      <c r="N21" s="5">
        <v>5111028000000</v>
      </c>
      <c r="O21" s="5">
        <f t="shared" si="1"/>
        <v>1366649000000</v>
      </c>
      <c r="P21" s="5">
        <v>2733298000000</v>
      </c>
      <c r="Q21" s="13">
        <v>2</v>
      </c>
      <c r="R21" s="7">
        <f t="shared" si="9"/>
        <v>3.7398249294442101</v>
      </c>
      <c r="S21" s="5">
        <v>2688691000000</v>
      </c>
      <c r="T21" s="5">
        <v>7434287000000</v>
      </c>
      <c r="U21" s="7">
        <f t="shared" si="13"/>
        <v>0.36166090978193338</v>
      </c>
      <c r="V21" s="7">
        <f t="shared" si="2"/>
        <v>0.43399309173832007</v>
      </c>
      <c r="W21" s="5">
        <v>4834403000000</v>
      </c>
      <c r="X21" s="5">
        <v>2145712000000</v>
      </c>
      <c r="Y21" s="5">
        <f t="shared" si="10"/>
        <v>2688691000000</v>
      </c>
      <c r="Z21" s="5">
        <v>3296331000000</v>
      </c>
      <c r="AA21" s="5">
        <v>7434287000000</v>
      </c>
      <c r="AB21" s="7">
        <f t="shared" si="11"/>
        <v>0.44339571501611386</v>
      </c>
      <c r="AC21" s="7">
        <f t="shared" si="4"/>
        <v>0.6207540010225594</v>
      </c>
      <c r="AD21" s="5">
        <v>1537032000000</v>
      </c>
      <c r="AE21" s="5">
        <v>7434287000000</v>
      </c>
      <c r="AF21" s="7">
        <f t="shared" si="5"/>
        <v>0.20674908030857567</v>
      </c>
      <c r="AG21" s="7">
        <f t="shared" si="6"/>
        <v>0.68227196501829968</v>
      </c>
      <c r="AH21" s="5">
        <v>4485474000000</v>
      </c>
      <c r="AI21" s="5">
        <v>2948813000000</v>
      </c>
      <c r="AJ21" s="7">
        <f t="shared" si="12"/>
        <v>1.5211117151206266</v>
      </c>
      <c r="AK21" s="7">
        <f t="shared" si="3"/>
        <v>0.91266702907237596</v>
      </c>
      <c r="AL21" s="5">
        <v>7434287000000</v>
      </c>
      <c r="AM21" s="5">
        <v>2948813000000</v>
      </c>
      <c r="AN21" s="5">
        <f t="shared" si="14"/>
        <v>4485474000000</v>
      </c>
      <c r="AO21" s="5">
        <v>9801240000000</v>
      </c>
      <c r="AP21" s="5">
        <v>7434287000000</v>
      </c>
      <c r="AQ21" s="7">
        <f t="shared" si="7"/>
        <v>1.3183833231081878</v>
      </c>
      <c r="AR21" s="7">
        <f t="shared" si="8"/>
        <v>1.3183833231081878</v>
      </c>
      <c r="AS21" s="20">
        <v>0.43399309173832007</v>
      </c>
      <c r="AT21" s="20">
        <v>0.6207540010225594</v>
      </c>
      <c r="AU21" s="20">
        <v>0.68227196501829968</v>
      </c>
      <c r="AV21" s="20">
        <v>0.91266702907237596</v>
      </c>
      <c r="AW21" s="20">
        <v>1.3183833231081878</v>
      </c>
      <c r="AX21" s="23">
        <f t="shared" si="15"/>
        <v>3.9680694099597433</v>
      </c>
    </row>
    <row r="22" spans="1:50" x14ac:dyDescent="0.25">
      <c r="A22" s="3"/>
      <c r="B22" s="4"/>
      <c r="C22" s="3"/>
      <c r="D22" s="3">
        <v>2023</v>
      </c>
      <c r="E22" s="3"/>
      <c r="F22" s="5">
        <v>1383702000000</v>
      </c>
      <c r="G22" s="5">
        <v>13558595000000</v>
      </c>
      <c r="H22" s="7">
        <f t="shared" si="0"/>
        <v>0.10205349448080719</v>
      </c>
      <c r="I22" s="3"/>
      <c r="J22" s="4"/>
      <c r="K22" s="3"/>
      <c r="L22" s="3">
        <v>2023</v>
      </c>
      <c r="M22" s="3"/>
      <c r="N22" s="5">
        <v>6961330000000</v>
      </c>
      <c r="O22" s="5">
        <f t="shared" si="1"/>
        <v>2157413500000</v>
      </c>
      <c r="P22" s="5">
        <v>4314827000000</v>
      </c>
      <c r="Q22" s="13">
        <v>2</v>
      </c>
      <c r="R22" s="7">
        <f t="shared" si="9"/>
        <v>3.2267017889709138</v>
      </c>
      <c r="S22" s="5">
        <v>2778539000000</v>
      </c>
      <c r="T22" s="5">
        <v>10803580000000</v>
      </c>
      <c r="U22" s="7">
        <f t="shared" si="13"/>
        <v>0.25718687694264308</v>
      </c>
      <c r="V22" s="7">
        <f t="shared" si="2"/>
        <v>0.30862425233117169</v>
      </c>
      <c r="W22" s="5">
        <v>6442189000000</v>
      </c>
      <c r="X22" s="5">
        <v>3663650000000</v>
      </c>
      <c r="Y22" s="5">
        <f t="shared" si="10"/>
        <v>2778539000000</v>
      </c>
      <c r="Z22" s="5">
        <v>4553493000000</v>
      </c>
      <c r="AA22" s="5">
        <v>10803580000000</v>
      </c>
      <c r="AB22" s="7">
        <f t="shared" si="11"/>
        <v>0.42148000940429003</v>
      </c>
      <c r="AC22" s="7">
        <f t="shared" si="4"/>
        <v>0.59007201316600599</v>
      </c>
      <c r="AD22" s="5">
        <v>1867946000000</v>
      </c>
      <c r="AE22" s="5">
        <v>10803580000000</v>
      </c>
      <c r="AF22" s="7">
        <f t="shared" si="5"/>
        <v>0.17290064959948462</v>
      </c>
      <c r="AG22" s="7">
        <f t="shared" si="6"/>
        <v>0.57057214367829923</v>
      </c>
      <c r="AH22" s="5">
        <v>5877355000000</v>
      </c>
      <c r="AI22" s="5">
        <v>4926225000000</v>
      </c>
      <c r="AJ22" s="7">
        <f t="shared" si="12"/>
        <v>1.1930748189536613</v>
      </c>
      <c r="AK22" s="7">
        <f t="shared" si="3"/>
        <v>0.71584489137219676</v>
      </c>
      <c r="AL22" s="5">
        <v>10803580000000</v>
      </c>
      <c r="AM22" s="5">
        <v>4926225000000</v>
      </c>
      <c r="AN22" s="5">
        <f t="shared" si="14"/>
        <v>5877355000000</v>
      </c>
      <c r="AO22" s="5">
        <v>13558595000000</v>
      </c>
      <c r="AP22" s="5">
        <v>10803580000000</v>
      </c>
      <c r="AQ22" s="7">
        <f t="shared" si="7"/>
        <v>1.2550094505710143</v>
      </c>
      <c r="AR22" s="7">
        <f t="shared" si="8"/>
        <v>1.2550094505710143</v>
      </c>
      <c r="AS22" s="20">
        <v>0.30862425233117169</v>
      </c>
      <c r="AT22" s="20">
        <v>0.59007201316600599</v>
      </c>
      <c r="AU22" s="20">
        <v>0.57057214367829923</v>
      </c>
      <c r="AV22" s="20">
        <v>0.71584489137219676</v>
      </c>
      <c r="AW22" s="20">
        <v>1.2550094505710143</v>
      </c>
      <c r="AX22" s="23">
        <f t="shared" si="15"/>
        <v>3.4401227511186878</v>
      </c>
    </row>
    <row r="23" spans="1:50" x14ac:dyDescent="0.25">
      <c r="A23" s="3" t="s">
        <v>49</v>
      </c>
      <c r="B23" s="4" t="s">
        <v>9</v>
      </c>
      <c r="C23" s="3" t="s">
        <v>21</v>
      </c>
      <c r="D23" s="3">
        <v>2019</v>
      </c>
      <c r="E23" s="3" t="s">
        <v>84</v>
      </c>
      <c r="F23" s="5">
        <v>203070000000</v>
      </c>
      <c r="G23" s="5">
        <v>11625313000000</v>
      </c>
      <c r="H23" s="7">
        <f t="shared" si="0"/>
        <v>1.7467916777810628E-2</v>
      </c>
      <c r="I23" s="3" t="s">
        <v>49</v>
      </c>
      <c r="J23" s="4" t="s">
        <v>9</v>
      </c>
      <c r="K23" s="3" t="s">
        <v>21</v>
      </c>
      <c r="L23" s="3">
        <v>2019</v>
      </c>
      <c r="M23" s="3" t="s">
        <v>84</v>
      </c>
      <c r="N23" s="5">
        <v>8716054000000</v>
      </c>
      <c r="O23" s="5">
        <f t="shared" si="1"/>
        <v>657873000000</v>
      </c>
      <c r="P23" s="5">
        <v>1315746000000</v>
      </c>
      <c r="Q23" s="13">
        <v>2</v>
      </c>
      <c r="R23" s="12">
        <f t="shared" si="9"/>
        <v>13.248839821667708</v>
      </c>
      <c r="S23" s="5">
        <v>-643082000000</v>
      </c>
      <c r="T23" s="5">
        <v>4990309000000</v>
      </c>
      <c r="U23" s="7">
        <f t="shared" si="13"/>
        <v>-0.12886616840760762</v>
      </c>
      <c r="V23" s="7">
        <f t="shared" si="2"/>
        <v>-0.15463940208912913</v>
      </c>
      <c r="W23" s="5">
        <v>2255382000000</v>
      </c>
      <c r="X23" s="5">
        <v>2898464000000</v>
      </c>
      <c r="Y23" s="5">
        <f t="shared" si="10"/>
        <v>-643082000000</v>
      </c>
      <c r="Z23" s="5">
        <v>837640000000</v>
      </c>
      <c r="AA23" s="5">
        <v>4990309000000</v>
      </c>
      <c r="AB23" s="7">
        <f t="shared" si="11"/>
        <v>0.16785333333066149</v>
      </c>
      <c r="AC23" s="7">
        <f t="shared" si="4"/>
        <v>0.23499466666292607</v>
      </c>
      <c r="AD23" s="5">
        <v>278023000000</v>
      </c>
      <c r="AE23" s="5">
        <v>4990309000000</v>
      </c>
      <c r="AF23" s="7">
        <f t="shared" si="5"/>
        <v>5.5712582126677929E-2</v>
      </c>
      <c r="AG23" s="7">
        <f t="shared" si="6"/>
        <v>0.18385152101803715</v>
      </c>
      <c r="AH23" s="5">
        <v>1220999000000</v>
      </c>
      <c r="AI23" s="5">
        <v>3769310000000</v>
      </c>
      <c r="AJ23" s="7">
        <f t="shared" si="12"/>
        <v>0.32393170102750901</v>
      </c>
      <c r="AK23" s="7">
        <f t="shared" si="3"/>
        <v>0.1943590206165054</v>
      </c>
      <c r="AL23" s="5">
        <v>4990309000000</v>
      </c>
      <c r="AM23" s="5">
        <v>3769310000000</v>
      </c>
      <c r="AN23" s="5">
        <f t="shared" si="14"/>
        <v>1220999000000</v>
      </c>
      <c r="AO23" s="5">
        <v>11625313000000</v>
      </c>
      <c r="AP23" s="5">
        <v>4990309000000</v>
      </c>
      <c r="AQ23" s="7">
        <f t="shared" si="7"/>
        <v>2.3295777876680583</v>
      </c>
      <c r="AR23" s="7">
        <f t="shared" si="8"/>
        <v>2.3295777876680583</v>
      </c>
      <c r="AS23" s="20">
        <v>-0.15463940208912913</v>
      </c>
      <c r="AT23" s="20">
        <v>0.23499466666292607</v>
      </c>
      <c r="AU23" s="20">
        <v>0.18385152101803715</v>
      </c>
      <c r="AV23" s="20">
        <v>0.1943590206165054</v>
      </c>
      <c r="AW23" s="20">
        <v>2.3295777876680583</v>
      </c>
      <c r="AX23" s="23">
        <f t="shared" si="15"/>
        <v>2.7881435938763977</v>
      </c>
    </row>
    <row r="24" spans="1:50" x14ac:dyDescent="0.25">
      <c r="A24" s="3"/>
      <c r="B24" s="4"/>
      <c r="C24" s="3"/>
      <c r="D24" s="3">
        <v>2020</v>
      </c>
      <c r="E24" s="3"/>
      <c r="F24" s="5">
        <v>200273000000</v>
      </c>
      <c r="G24" s="5">
        <v>12659705000000</v>
      </c>
      <c r="H24" s="7">
        <f t="shared" si="0"/>
        <v>1.5819720917667514E-2</v>
      </c>
      <c r="I24" s="3"/>
      <c r="J24" s="4"/>
      <c r="K24" s="3"/>
      <c r="L24" s="3">
        <v>2020</v>
      </c>
      <c r="M24" s="3"/>
      <c r="N24" s="5">
        <v>9509097000000</v>
      </c>
      <c r="O24" s="5">
        <f t="shared" si="1"/>
        <v>748413000000</v>
      </c>
      <c r="P24" s="5">
        <v>1496826000000</v>
      </c>
      <c r="Q24" s="13">
        <v>2</v>
      </c>
      <c r="R24" s="12">
        <f t="shared" si="9"/>
        <v>12.705681221464619</v>
      </c>
      <c r="S24" s="5">
        <v>-1190099000000</v>
      </c>
      <c r="T24" s="5">
        <v>5923693000000</v>
      </c>
      <c r="U24" s="7">
        <f t="shared" si="13"/>
        <v>-0.20090490847516912</v>
      </c>
      <c r="V24" s="7">
        <f t="shared" si="2"/>
        <v>-0.24108589017020293</v>
      </c>
      <c r="W24" s="5">
        <v>2205519000000</v>
      </c>
      <c r="X24" s="5">
        <v>3395618000000</v>
      </c>
      <c r="Y24" s="5">
        <f t="shared" si="10"/>
        <v>-1190099000000</v>
      </c>
      <c r="Z24" s="5">
        <v>975806000000</v>
      </c>
      <c r="AA24" s="5">
        <v>5923693000000</v>
      </c>
      <c r="AB24" s="7">
        <f t="shared" si="11"/>
        <v>0.16472933354243713</v>
      </c>
      <c r="AC24" s="7">
        <f t="shared" si="4"/>
        <v>0.23062106695941195</v>
      </c>
      <c r="AD24" s="5">
        <v>268015000000</v>
      </c>
      <c r="AE24" s="5">
        <v>5923693000000</v>
      </c>
      <c r="AF24" s="7">
        <f t="shared" si="5"/>
        <v>4.5244579690405969E-2</v>
      </c>
      <c r="AG24" s="7">
        <f t="shared" si="6"/>
        <v>0.14930711297833968</v>
      </c>
      <c r="AH24" s="5">
        <v>1398703000000</v>
      </c>
      <c r="AI24" s="5">
        <v>4524990000000</v>
      </c>
      <c r="AJ24" s="7">
        <f t="shared" si="12"/>
        <v>0.30910631846700215</v>
      </c>
      <c r="AK24" s="7">
        <f t="shared" si="3"/>
        <v>0.18546379108020128</v>
      </c>
      <c r="AL24" s="5">
        <v>5923693000000</v>
      </c>
      <c r="AM24" s="5">
        <v>4524990000000</v>
      </c>
      <c r="AN24" s="5">
        <f t="shared" si="14"/>
        <v>1398703000000</v>
      </c>
      <c r="AO24" s="5">
        <v>12659705000000</v>
      </c>
      <c r="AP24" s="5">
        <v>5923693000000</v>
      </c>
      <c r="AQ24" s="7">
        <f t="shared" si="7"/>
        <v>2.137130502880551</v>
      </c>
      <c r="AR24" s="7">
        <f t="shared" si="8"/>
        <v>2.137130502880551</v>
      </c>
      <c r="AS24" s="20">
        <v>-0.24108589017020293</v>
      </c>
      <c r="AT24" s="20">
        <v>0.23062106695941195</v>
      </c>
      <c r="AU24" s="20">
        <v>0.14930711297833968</v>
      </c>
      <c r="AV24" s="20">
        <v>0.18546379108020128</v>
      </c>
      <c r="AW24" s="20">
        <v>2.137130502880551</v>
      </c>
      <c r="AX24" s="23">
        <f t="shared" si="15"/>
        <v>2.4614365837283008</v>
      </c>
    </row>
    <row r="25" spans="1:50" x14ac:dyDescent="0.25">
      <c r="A25" s="3"/>
      <c r="B25" s="4"/>
      <c r="C25" s="3"/>
      <c r="D25" s="3">
        <v>2021</v>
      </c>
      <c r="E25" s="3"/>
      <c r="F25" s="5">
        <v>275221000000</v>
      </c>
      <c r="G25" s="5">
        <v>13584036000000</v>
      </c>
      <c r="H25" s="7">
        <f t="shared" si="0"/>
        <v>2.0260620628508346E-2</v>
      </c>
      <c r="I25" s="3"/>
      <c r="J25" s="4"/>
      <c r="K25" s="3"/>
      <c r="L25" s="3">
        <v>2021</v>
      </c>
      <c r="M25" s="3"/>
      <c r="N25" s="5">
        <v>10161821000000</v>
      </c>
      <c r="O25" s="5">
        <f t="shared" si="1"/>
        <v>905723000000</v>
      </c>
      <c r="P25" s="5">
        <v>1811446000000</v>
      </c>
      <c r="Q25" s="13">
        <v>2</v>
      </c>
      <c r="R25" s="12">
        <f t="shared" si="9"/>
        <v>11.219568234438123</v>
      </c>
      <c r="S25" s="5">
        <v>-1156079000000</v>
      </c>
      <c r="T25" s="5">
        <v>6344016000000</v>
      </c>
      <c r="U25" s="7">
        <f t="shared" si="13"/>
        <v>-0.18223141303552828</v>
      </c>
      <c r="V25" s="7">
        <f t="shared" si="2"/>
        <v>-0.21867769564263392</v>
      </c>
      <c r="W25" s="5">
        <v>2535858000000</v>
      </c>
      <c r="X25" s="5">
        <v>3691937000000</v>
      </c>
      <c r="Y25" s="5">
        <f t="shared" si="10"/>
        <v>-1156079000000</v>
      </c>
      <c r="Z25" s="5">
        <v>1189926000000</v>
      </c>
      <c r="AA25" s="5">
        <v>6344016000000</v>
      </c>
      <c r="AB25" s="7">
        <f t="shared" si="11"/>
        <v>0.18756667700711979</v>
      </c>
      <c r="AC25" s="7">
        <f t="shared" si="4"/>
        <v>0.26259334780996768</v>
      </c>
      <c r="AD25" s="5">
        <v>333255000000</v>
      </c>
      <c r="AE25" s="5">
        <v>6344016000000</v>
      </c>
      <c r="AF25" s="7">
        <f t="shared" si="5"/>
        <v>5.2530605219154557E-2</v>
      </c>
      <c r="AG25" s="7">
        <f t="shared" si="6"/>
        <v>0.17335099722321004</v>
      </c>
      <c r="AH25" s="5">
        <v>1616317000000</v>
      </c>
      <c r="AI25" s="5">
        <v>4727699000000</v>
      </c>
      <c r="AJ25" s="7">
        <f t="shared" si="12"/>
        <v>0.34188238295204498</v>
      </c>
      <c r="AK25" s="7">
        <f t="shared" si="3"/>
        <v>0.20512942977122697</v>
      </c>
      <c r="AL25" s="5">
        <v>6344016000000</v>
      </c>
      <c r="AM25" s="5">
        <v>4727699000000</v>
      </c>
      <c r="AN25" s="5">
        <f t="shared" si="14"/>
        <v>1616317000000</v>
      </c>
      <c r="AO25" s="5">
        <v>13584036000000</v>
      </c>
      <c r="AP25" s="5">
        <v>6344016000000</v>
      </c>
      <c r="AQ25" s="7">
        <f t="shared" si="7"/>
        <v>2.1412360876769543</v>
      </c>
      <c r="AR25" s="7">
        <f t="shared" si="8"/>
        <v>2.1412360876769543</v>
      </c>
      <c r="AS25" s="20">
        <v>-0.21867769564263392</v>
      </c>
      <c r="AT25" s="20">
        <v>0.26259334780996768</v>
      </c>
      <c r="AU25" s="20">
        <v>0.17335099722321004</v>
      </c>
      <c r="AV25" s="20">
        <v>0.20512942977122697</v>
      </c>
      <c r="AW25" s="20">
        <v>2.1412360876769543</v>
      </c>
      <c r="AX25" s="23">
        <f t="shared" si="15"/>
        <v>2.5636321668387252</v>
      </c>
    </row>
    <row r="26" spans="1:50" x14ac:dyDescent="0.25">
      <c r="A26" s="3"/>
      <c r="B26" s="4"/>
      <c r="C26" s="3"/>
      <c r="D26" s="3">
        <v>2022</v>
      </c>
      <c r="E26" s="3"/>
      <c r="F26" s="5">
        <v>399121000000</v>
      </c>
      <c r="G26" s="5">
        <v>15623654000000</v>
      </c>
      <c r="H26" s="7">
        <f t="shared" si="0"/>
        <v>2.5545944629854194E-2</v>
      </c>
      <c r="I26" s="3"/>
      <c r="J26" s="4"/>
      <c r="K26" s="3"/>
      <c r="L26" s="3">
        <v>2022</v>
      </c>
      <c r="M26" s="3"/>
      <c r="N26" s="5">
        <v>11670324000000</v>
      </c>
      <c r="O26" s="5">
        <f t="shared" si="1"/>
        <v>1003784500000</v>
      </c>
      <c r="P26" s="5">
        <v>2007569000000</v>
      </c>
      <c r="Q26" s="13">
        <v>2</v>
      </c>
      <c r="R26" s="12">
        <f t="shared" si="9"/>
        <v>11.62632417615534</v>
      </c>
      <c r="S26" s="5">
        <v>-892846000000</v>
      </c>
      <c r="T26" s="5">
        <v>6905148000000</v>
      </c>
      <c r="U26" s="7">
        <f t="shared" si="13"/>
        <v>-0.12930150085124895</v>
      </c>
      <c r="V26" s="7">
        <f t="shared" si="2"/>
        <v>-0.15516180102149874</v>
      </c>
      <c r="W26" s="5">
        <v>2873858000000</v>
      </c>
      <c r="X26" s="5">
        <v>3766704000000</v>
      </c>
      <c r="Y26" s="5">
        <f t="shared" si="10"/>
        <v>-892846000000</v>
      </c>
      <c r="Z26" s="5">
        <v>1580347000000</v>
      </c>
      <c r="AA26" s="5">
        <v>6905148000000</v>
      </c>
      <c r="AB26" s="7">
        <f t="shared" si="11"/>
        <v>0.22886504387740855</v>
      </c>
      <c r="AC26" s="7">
        <f t="shared" si="4"/>
        <v>0.32041106142837195</v>
      </c>
      <c r="AD26" s="5">
        <v>495021000000</v>
      </c>
      <c r="AE26" s="5">
        <v>6905148000000</v>
      </c>
      <c r="AF26" s="7">
        <f t="shared" si="5"/>
        <v>7.1688687918057659E-2</v>
      </c>
      <c r="AG26" s="7">
        <f t="shared" si="6"/>
        <v>0.23657267012959027</v>
      </c>
      <c r="AH26" s="5">
        <v>1986727000000</v>
      </c>
      <c r="AI26" s="5">
        <v>4918421000000</v>
      </c>
      <c r="AJ26" s="7">
        <f t="shared" si="12"/>
        <v>0.40393593797684257</v>
      </c>
      <c r="AK26" s="7">
        <f t="shared" si="3"/>
        <v>0.24236156278610554</v>
      </c>
      <c r="AL26" s="5">
        <v>6905148000000</v>
      </c>
      <c r="AM26" s="5">
        <v>4918421000000</v>
      </c>
      <c r="AN26" s="5">
        <f t="shared" si="14"/>
        <v>1986727000000</v>
      </c>
      <c r="AO26" s="5">
        <v>15623654000000</v>
      </c>
      <c r="AP26" s="5">
        <v>6905148000000</v>
      </c>
      <c r="AQ26" s="7">
        <f t="shared" si="7"/>
        <v>2.2626095776658226</v>
      </c>
      <c r="AR26" s="7">
        <f t="shared" si="8"/>
        <v>2.2626095776658226</v>
      </c>
      <c r="AS26" s="20">
        <v>-0.15516180102149874</v>
      </c>
      <c r="AT26" s="20">
        <v>0.32041106142837195</v>
      </c>
      <c r="AU26" s="20">
        <v>0.23657267012959027</v>
      </c>
      <c r="AV26" s="20">
        <v>0.24236156278610554</v>
      </c>
      <c r="AW26" s="20">
        <v>2.2626095776658226</v>
      </c>
      <c r="AX26" s="23">
        <f t="shared" si="15"/>
        <v>2.9067930709883916</v>
      </c>
    </row>
    <row r="27" spans="1:50" x14ac:dyDescent="0.25">
      <c r="A27" s="3"/>
      <c r="B27" s="4"/>
      <c r="C27" s="3"/>
      <c r="D27" s="3">
        <v>2023</v>
      </c>
      <c r="E27" s="3"/>
      <c r="F27" s="5">
        <v>516318000000</v>
      </c>
      <c r="G27" s="5">
        <v>17351152000000</v>
      </c>
      <c r="H27" s="7">
        <f t="shared" si="0"/>
        <v>2.9756986740707477E-2</v>
      </c>
      <c r="I27" s="3"/>
      <c r="J27" s="4"/>
      <c r="K27" s="3"/>
      <c r="L27" s="3">
        <v>2023</v>
      </c>
      <c r="M27" s="3"/>
      <c r="N27" s="5">
        <v>12842562000000</v>
      </c>
      <c r="O27" s="5">
        <f t="shared" si="1"/>
        <v>1164971000000</v>
      </c>
      <c r="P27" s="5">
        <v>2329942000000</v>
      </c>
      <c r="Q27" s="13">
        <v>2</v>
      </c>
      <c r="R27" s="12">
        <f t="shared" si="9"/>
        <v>11.023932784592921</v>
      </c>
      <c r="S27" s="5">
        <v>-177466000000</v>
      </c>
      <c r="T27" s="5">
        <v>7786109000000</v>
      </c>
      <c r="U27" s="7">
        <f t="shared" si="13"/>
        <v>-2.2792642640887765E-2</v>
      </c>
      <c r="V27" s="7">
        <f t="shared" si="2"/>
        <v>-2.7351171169065318E-2</v>
      </c>
      <c r="W27" s="5">
        <v>3185637000000</v>
      </c>
      <c r="X27" s="5">
        <v>3363103000000</v>
      </c>
      <c r="Y27" s="5">
        <f t="shared" si="10"/>
        <v>-177466000000</v>
      </c>
      <c r="Z27" s="5">
        <v>1976099000000</v>
      </c>
      <c r="AA27" s="5">
        <v>7786109000000</v>
      </c>
      <c r="AB27" s="7">
        <f t="shared" si="11"/>
        <v>0.25379801387316825</v>
      </c>
      <c r="AC27" s="7">
        <f t="shared" si="4"/>
        <v>0.35531721942243555</v>
      </c>
      <c r="AD27" s="5">
        <v>635940000000</v>
      </c>
      <c r="AE27" s="5">
        <v>7786109000000</v>
      </c>
      <c r="AF27" s="7">
        <f t="shared" si="5"/>
        <v>8.1676226212605035E-2</v>
      </c>
      <c r="AG27" s="7">
        <f t="shared" si="6"/>
        <v>0.26953154650159661</v>
      </c>
      <c r="AH27" s="5">
        <v>3912434000000</v>
      </c>
      <c r="AI27" s="5">
        <v>3873675000000</v>
      </c>
      <c r="AJ27" s="7">
        <f t="shared" si="12"/>
        <v>1.0100057438995269</v>
      </c>
      <c r="AK27" s="7">
        <f t="shared" si="3"/>
        <v>0.60600344633971615</v>
      </c>
      <c r="AL27" s="5">
        <v>7786109000000</v>
      </c>
      <c r="AM27" s="5">
        <v>3873675000000</v>
      </c>
      <c r="AN27" s="5">
        <f t="shared" si="14"/>
        <v>3912434000000</v>
      </c>
      <c r="AO27" s="5">
        <v>17351152000000</v>
      </c>
      <c r="AP27" s="5">
        <v>7786109000000</v>
      </c>
      <c r="AQ27" s="7">
        <f t="shared" si="7"/>
        <v>2.2284753527082652</v>
      </c>
      <c r="AR27" s="7">
        <f t="shared" si="8"/>
        <v>2.2284753527082652</v>
      </c>
      <c r="AS27" s="20">
        <v>-2.7351171169065318E-2</v>
      </c>
      <c r="AT27" s="20">
        <v>0.35531721942243555</v>
      </c>
      <c r="AU27" s="20">
        <v>0.26953154650159661</v>
      </c>
      <c r="AV27" s="20">
        <v>0.60600344633971615</v>
      </c>
      <c r="AW27" s="20">
        <v>2.2284753527082652</v>
      </c>
      <c r="AX27" s="23">
        <f t="shared" si="15"/>
        <v>3.4319763938029482</v>
      </c>
    </row>
    <row r="28" spans="1:50" x14ac:dyDescent="0.25">
      <c r="A28" s="3" t="s">
        <v>50</v>
      </c>
      <c r="B28" s="4" t="s">
        <v>10</v>
      </c>
      <c r="C28" s="3" t="s">
        <v>22</v>
      </c>
      <c r="D28" s="3">
        <v>2019</v>
      </c>
      <c r="E28" s="3" t="s">
        <v>84</v>
      </c>
      <c r="F28" s="5">
        <v>647898000000</v>
      </c>
      <c r="G28" s="5">
        <v>5596398000000</v>
      </c>
      <c r="H28" s="7">
        <f t="shared" si="0"/>
        <v>0.1157705366916363</v>
      </c>
      <c r="I28" s="3" t="s">
        <v>50</v>
      </c>
      <c r="J28" s="4" t="s">
        <v>10</v>
      </c>
      <c r="K28" s="3" t="s">
        <v>22</v>
      </c>
      <c r="L28" s="3">
        <v>2019</v>
      </c>
      <c r="M28" s="3" t="s">
        <v>84</v>
      </c>
      <c r="N28" s="5">
        <v>3102317000000</v>
      </c>
      <c r="O28" s="5">
        <f t="shared" si="1"/>
        <v>395597000000</v>
      </c>
      <c r="P28" s="5">
        <v>791194000000</v>
      </c>
      <c r="Q28" s="13">
        <v>2</v>
      </c>
      <c r="R28" s="7">
        <f t="shared" si="9"/>
        <v>7.8421145761974937</v>
      </c>
      <c r="S28" s="5">
        <v>2882021000000</v>
      </c>
      <c r="T28" s="5">
        <v>5649823000000</v>
      </c>
      <c r="U28" s="7">
        <f t="shared" si="13"/>
        <v>0.5101081927699328</v>
      </c>
      <c r="V28" s="7">
        <f t="shared" si="2"/>
        <v>0.61212983132391929</v>
      </c>
      <c r="W28" s="5">
        <v>4017659000000</v>
      </c>
      <c r="X28" s="5">
        <v>1135638000000</v>
      </c>
      <c r="Y28" s="5">
        <f t="shared" si="10"/>
        <v>2882021000000</v>
      </c>
      <c r="Z28" s="5">
        <v>3970557000000</v>
      </c>
      <c r="AA28" s="5">
        <v>5649823000000</v>
      </c>
      <c r="AB28" s="7">
        <f t="shared" si="11"/>
        <v>0.70277546747924668</v>
      </c>
      <c r="AC28" s="7">
        <f t="shared" si="4"/>
        <v>0.98388565447094534</v>
      </c>
      <c r="AD28" s="5">
        <v>733161000000</v>
      </c>
      <c r="AE28" s="5">
        <v>5649823000000</v>
      </c>
      <c r="AF28" s="7">
        <f t="shared" si="5"/>
        <v>0.12976707411895913</v>
      </c>
      <c r="AG28" s="7">
        <f t="shared" si="6"/>
        <v>0.42823134459256512</v>
      </c>
      <c r="AH28" s="5">
        <v>4168930000000</v>
      </c>
      <c r="AI28" s="5">
        <v>1480893000000</v>
      </c>
      <c r="AJ28" s="7">
        <f t="shared" si="12"/>
        <v>2.8151459963684076</v>
      </c>
      <c r="AK28" s="7">
        <f t="shared" si="3"/>
        <v>1.6890875978210445</v>
      </c>
      <c r="AL28" s="5">
        <v>5649823000000</v>
      </c>
      <c r="AM28" s="5">
        <v>1480893000000</v>
      </c>
      <c r="AN28" s="5">
        <f t="shared" si="14"/>
        <v>4168930000000</v>
      </c>
      <c r="AO28" s="5">
        <v>5596398000000</v>
      </c>
      <c r="AP28" s="5">
        <v>5649823000000</v>
      </c>
      <c r="AQ28" s="7">
        <f t="shared" si="7"/>
        <v>0.99054395155388053</v>
      </c>
      <c r="AR28" s="7">
        <f t="shared" si="8"/>
        <v>0.99054395155388053</v>
      </c>
      <c r="AS28" s="20">
        <v>0.61212983132391929</v>
      </c>
      <c r="AT28" s="20">
        <v>0.98388565447094534</v>
      </c>
      <c r="AU28" s="20">
        <v>0.42823134459256512</v>
      </c>
      <c r="AV28" s="20">
        <v>1.6890875978210445</v>
      </c>
      <c r="AW28" s="20">
        <v>0.99054395155388053</v>
      </c>
      <c r="AX28" s="23">
        <f t="shared" si="15"/>
        <v>4.7038783797623545</v>
      </c>
    </row>
    <row r="29" spans="1:50" x14ac:dyDescent="0.25">
      <c r="A29" s="3"/>
      <c r="B29" s="4"/>
      <c r="C29" s="3"/>
      <c r="D29" s="3">
        <v>2020</v>
      </c>
      <c r="E29" s="3"/>
      <c r="F29" s="5">
        <v>138874000000</v>
      </c>
      <c r="G29" s="5">
        <v>2527951000000</v>
      </c>
      <c r="H29" s="7">
        <f t="shared" si="0"/>
        <v>5.4935400251033349E-2</v>
      </c>
      <c r="I29" s="3"/>
      <c r="J29" s="4"/>
      <c r="K29" s="3"/>
      <c r="L29" s="3">
        <v>2020</v>
      </c>
      <c r="M29" s="3"/>
      <c r="N29" s="5">
        <v>1450362000000</v>
      </c>
      <c r="O29" s="5">
        <f t="shared" si="1"/>
        <v>246718000000</v>
      </c>
      <c r="P29" s="5">
        <v>493436000000</v>
      </c>
      <c r="Q29" s="13">
        <v>2</v>
      </c>
      <c r="R29" s="7">
        <f t="shared" si="9"/>
        <v>5.8786225569273425</v>
      </c>
      <c r="S29" s="5">
        <v>2275196000000</v>
      </c>
      <c r="T29" s="5">
        <v>5285218000000</v>
      </c>
      <c r="U29" s="7">
        <f t="shared" si="13"/>
        <v>0.43048290534089606</v>
      </c>
      <c r="V29" s="7">
        <f t="shared" si="2"/>
        <v>0.51657948640907525</v>
      </c>
      <c r="W29" s="5">
        <v>3200854000000</v>
      </c>
      <c r="X29" s="5">
        <v>925658000000</v>
      </c>
      <c r="Y29" s="5">
        <f t="shared" si="10"/>
        <v>2275196000000</v>
      </c>
      <c r="Z29" s="5">
        <v>3494559000000</v>
      </c>
      <c r="AA29" s="5">
        <v>5285218000000</v>
      </c>
      <c r="AB29" s="7">
        <f t="shared" si="11"/>
        <v>0.66119486462053223</v>
      </c>
      <c r="AC29" s="7">
        <f t="shared" si="4"/>
        <v>0.92567281046874506</v>
      </c>
      <c r="AD29" s="5">
        <v>181445000000</v>
      </c>
      <c r="AE29" s="5">
        <v>5285218000000</v>
      </c>
      <c r="AF29" s="7">
        <f t="shared" si="5"/>
        <v>3.4330655802655631E-2</v>
      </c>
      <c r="AG29" s="7">
        <f t="shared" si="6"/>
        <v>0.11329116414876357</v>
      </c>
      <c r="AH29" s="5">
        <v>3718744000000</v>
      </c>
      <c r="AI29" s="5">
        <v>1566474000000</v>
      </c>
      <c r="AJ29" s="7">
        <f t="shared" si="12"/>
        <v>2.3739583293434809</v>
      </c>
      <c r="AK29" s="7">
        <f t="shared" si="3"/>
        <v>1.4243749976060884</v>
      </c>
      <c r="AL29" s="5">
        <v>5285218000000</v>
      </c>
      <c r="AM29" s="5">
        <v>1566474000000</v>
      </c>
      <c r="AN29" s="5">
        <f t="shared" si="14"/>
        <v>3718744000000</v>
      </c>
      <c r="AO29" s="5">
        <v>2527951000000</v>
      </c>
      <c r="AP29" s="5">
        <v>5285218000000</v>
      </c>
      <c r="AQ29" s="7">
        <f t="shared" si="7"/>
        <v>0.47830590904670345</v>
      </c>
      <c r="AR29" s="7">
        <f t="shared" si="8"/>
        <v>0.47830590904670345</v>
      </c>
      <c r="AS29" s="20">
        <v>0.51657948640907525</v>
      </c>
      <c r="AT29" s="20">
        <v>0.92567281046874506</v>
      </c>
      <c r="AU29" s="20">
        <v>0.11329116414876357</v>
      </c>
      <c r="AV29" s="20">
        <v>1.4243749976060884</v>
      </c>
      <c r="AW29" s="20">
        <v>0.47830590904670345</v>
      </c>
      <c r="AX29" s="23">
        <f t="shared" si="15"/>
        <v>3.4582243676793758</v>
      </c>
    </row>
    <row r="30" spans="1:50" x14ac:dyDescent="0.25">
      <c r="A30" s="3"/>
      <c r="B30" s="4"/>
      <c r="C30" s="3"/>
      <c r="D30" s="3">
        <v>2021</v>
      </c>
      <c r="E30" s="3"/>
      <c r="F30" s="5">
        <v>170575000000</v>
      </c>
      <c r="G30" s="5">
        <v>2592682000000</v>
      </c>
      <c r="H30" s="7">
        <f t="shared" si="0"/>
        <v>6.5790945437967319E-2</v>
      </c>
      <c r="I30" s="3"/>
      <c r="J30" s="4"/>
      <c r="K30" s="3"/>
      <c r="L30" s="3">
        <v>2021</v>
      </c>
      <c r="M30" s="3"/>
      <c r="N30" s="5">
        <v>1382622000000</v>
      </c>
      <c r="O30" s="5">
        <f t="shared" si="1"/>
        <v>296491000000</v>
      </c>
      <c r="P30" s="5">
        <v>592982000000</v>
      </c>
      <c r="Q30" s="13">
        <v>2</v>
      </c>
      <c r="R30" s="7">
        <f t="shared" si="9"/>
        <v>4.6632848889173699</v>
      </c>
      <c r="S30" s="5">
        <v>2339698000000</v>
      </c>
      <c r="T30" s="5">
        <v>5085410000000</v>
      </c>
      <c r="U30" s="7">
        <f t="shared" si="13"/>
        <v>0.4600805048167208</v>
      </c>
      <c r="V30" s="7">
        <f t="shared" si="2"/>
        <v>0.55209660578006492</v>
      </c>
      <c r="W30" s="5">
        <v>3241685000000</v>
      </c>
      <c r="X30" s="5">
        <v>901987000000</v>
      </c>
      <c r="Y30" s="5">
        <f t="shared" si="10"/>
        <v>2339698000000</v>
      </c>
      <c r="Z30" s="5">
        <v>3655134000000</v>
      </c>
      <c r="AA30" s="5">
        <v>5085410000000</v>
      </c>
      <c r="AB30" s="7">
        <f t="shared" si="11"/>
        <v>0.71874912740565655</v>
      </c>
      <c r="AC30" s="7">
        <f t="shared" si="4"/>
        <v>1.006248778367919</v>
      </c>
      <c r="AD30" s="5">
        <v>191611000000</v>
      </c>
      <c r="AE30" s="5">
        <v>5085410000000</v>
      </c>
      <c r="AF30" s="7">
        <f t="shared" si="5"/>
        <v>3.7678574588872873E-2</v>
      </c>
      <c r="AG30" s="7">
        <f t="shared" si="6"/>
        <v>0.12433929614328047</v>
      </c>
      <c r="AH30" s="5">
        <v>3596823000000</v>
      </c>
      <c r="AI30" s="5">
        <v>1488587000000</v>
      </c>
      <c r="AJ30" s="7">
        <f t="shared" si="12"/>
        <v>2.4162665668852408</v>
      </c>
      <c r="AK30" s="7">
        <f t="shared" si="3"/>
        <v>1.4497599401311445</v>
      </c>
      <c r="AL30" s="5">
        <v>5085410000000</v>
      </c>
      <c r="AM30" s="5">
        <v>1488587000000</v>
      </c>
      <c r="AN30" s="5">
        <f t="shared" si="14"/>
        <v>3596823000000</v>
      </c>
      <c r="AO30" s="5">
        <v>2592682000000</v>
      </c>
      <c r="AP30" s="5">
        <v>5085410000000</v>
      </c>
      <c r="AQ30" s="7">
        <f t="shared" si="7"/>
        <v>0.50982752619749439</v>
      </c>
      <c r="AR30" s="7">
        <f t="shared" si="8"/>
        <v>0.50982752619749439</v>
      </c>
      <c r="AS30" s="20">
        <v>0.55209660578006492</v>
      </c>
      <c r="AT30" s="20">
        <v>1.006248778367919</v>
      </c>
      <c r="AU30" s="20">
        <v>0.12433929614328047</v>
      </c>
      <c r="AV30" s="20">
        <v>1.4497599401311445</v>
      </c>
      <c r="AW30" s="20">
        <v>0.50982752619749439</v>
      </c>
      <c r="AX30" s="23">
        <f t="shared" si="15"/>
        <v>3.6422721466199035</v>
      </c>
    </row>
    <row r="31" spans="1:50" x14ac:dyDescent="0.25">
      <c r="A31" s="3"/>
      <c r="B31" s="4"/>
      <c r="C31" s="3"/>
      <c r="D31" s="3">
        <v>2022</v>
      </c>
      <c r="E31" s="3"/>
      <c r="F31" s="5">
        <v>351998000000</v>
      </c>
      <c r="G31" s="5">
        <v>2996613000000</v>
      </c>
      <c r="H31" s="7">
        <f t="shared" si="0"/>
        <v>0.11746528497340164</v>
      </c>
      <c r="I31" s="3"/>
      <c r="J31" s="4"/>
      <c r="K31" s="3"/>
      <c r="L31" s="3">
        <v>2022</v>
      </c>
      <c r="M31" s="3"/>
      <c r="N31" s="5">
        <v>1484784000000</v>
      </c>
      <c r="O31" s="5">
        <f t="shared" si="1"/>
        <v>309573500000</v>
      </c>
      <c r="P31" s="5">
        <v>619147000000</v>
      </c>
      <c r="Q31" s="13">
        <v>2</v>
      </c>
      <c r="R31" s="7">
        <f t="shared" si="9"/>
        <v>4.7962244830387615</v>
      </c>
      <c r="S31" s="5">
        <v>2484291000000</v>
      </c>
      <c r="T31" s="5">
        <v>5235114000000</v>
      </c>
      <c r="U31" s="7">
        <f t="shared" si="13"/>
        <v>0.47454382082223995</v>
      </c>
      <c r="V31" s="7">
        <f t="shared" si="2"/>
        <v>0.56945258498668794</v>
      </c>
      <c r="W31" s="5">
        <v>3418907000000</v>
      </c>
      <c r="X31" s="5">
        <v>934616000000</v>
      </c>
      <c r="Y31" s="5">
        <f t="shared" si="10"/>
        <v>2484291000000</v>
      </c>
      <c r="Z31" s="5">
        <v>3860849000000</v>
      </c>
      <c r="AA31" s="5">
        <v>5235114000000</v>
      </c>
      <c r="AB31" s="7">
        <f t="shared" si="11"/>
        <v>0.73749091232779262</v>
      </c>
      <c r="AC31" s="7">
        <f t="shared" si="4"/>
        <v>1.0324872772589095</v>
      </c>
      <c r="AD31" s="5">
        <v>425106000000</v>
      </c>
      <c r="AE31" s="5">
        <v>5235114000000</v>
      </c>
      <c r="AF31" s="7">
        <f t="shared" si="5"/>
        <v>8.1202816213744339E-2</v>
      </c>
      <c r="AG31" s="7">
        <f t="shared" si="6"/>
        <v>0.26796929350535631</v>
      </c>
      <c r="AH31" s="5">
        <v>3728476000000</v>
      </c>
      <c r="AI31" s="5">
        <v>1506638000000</v>
      </c>
      <c r="AJ31" s="7">
        <f t="shared" si="12"/>
        <v>2.474699297376012</v>
      </c>
      <c r="AK31" s="7">
        <f t="shared" si="3"/>
        <v>1.4848195784256071</v>
      </c>
      <c r="AL31" s="5">
        <v>5235114000000</v>
      </c>
      <c r="AM31" s="5">
        <v>1506638000000</v>
      </c>
      <c r="AN31" s="5">
        <f t="shared" si="14"/>
        <v>3728476000000</v>
      </c>
      <c r="AO31" s="5">
        <v>2996613000000</v>
      </c>
      <c r="AP31" s="5">
        <v>5235114000000</v>
      </c>
      <c r="AQ31" s="7">
        <f t="shared" si="7"/>
        <v>0.57240644616335001</v>
      </c>
      <c r="AR31" s="7">
        <f t="shared" si="8"/>
        <v>0.57240644616335001</v>
      </c>
      <c r="AS31" s="20">
        <v>0.56945258498668794</v>
      </c>
      <c r="AT31" s="20">
        <v>1.0324872772589095</v>
      </c>
      <c r="AU31" s="20">
        <v>0.26796929350535631</v>
      </c>
      <c r="AV31" s="20">
        <v>1.4848195784256071</v>
      </c>
      <c r="AW31" s="20">
        <v>0.57240644616335001</v>
      </c>
      <c r="AX31" s="23">
        <f t="shared" si="15"/>
        <v>3.9271351803399108</v>
      </c>
    </row>
    <row r="32" spans="1:50" x14ac:dyDescent="0.25">
      <c r="A32" s="3"/>
      <c r="B32" s="4"/>
      <c r="C32" s="3"/>
      <c r="D32" s="3">
        <v>2023</v>
      </c>
      <c r="E32" s="3"/>
      <c r="F32" s="5">
        <v>300363000000</v>
      </c>
      <c r="G32" s="5">
        <v>2744427000000</v>
      </c>
      <c r="H32" s="7">
        <f t="shared" si="0"/>
        <v>0.10944470375783361</v>
      </c>
      <c r="I32" s="3"/>
      <c r="J32" s="4"/>
      <c r="K32" s="3"/>
      <c r="L32" s="3">
        <v>2023</v>
      </c>
      <c r="M32" s="3"/>
      <c r="N32" s="5">
        <v>1352630000000</v>
      </c>
      <c r="O32" s="5">
        <f t="shared" si="1"/>
        <v>291620000000</v>
      </c>
      <c r="P32" s="5">
        <v>583240000000</v>
      </c>
      <c r="Q32" s="13">
        <v>2</v>
      </c>
      <c r="R32" s="7">
        <f t="shared" si="9"/>
        <v>4.638330704341266</v>
      </c>
      <c r="S32" s="5">
        <v>2382426000000</v>
      </c>
      <c r="T32" s="5">
        <v>4894919000000</v>
      </c>
      <c r="U32" s="7">
        <f t="shared" si="13"/>
        <v>0.48671408045771541</v>
      </c>
      <c r="V32" s="7">
        <f t="shared" si="2"/>
        <v>0.58405689654925852</v>
      </c>
      <c r="W32" s="5">
        <v>3254010000000</v>
      </c>
      <c r="X32" s="5">
        <v>871584000000</v>
      </c>
      <c r="Y32" s="5">
        <f t="shared" si="10"/>
        <v>2382426000000</v>
      </c>
      <c r="Z32" s="5">
        <v>3854239000000</v>
      </c>
      <c r="AA32" s="5">
        <v>4894919000000</v>
      </c>
      <c r="AB32" s="7">
        <f t="shared" si="11"/>
        <v>0.78739586906341041</v>
      </c>
      <c r="AC32" s="7">
        <f t="shared" si="4"/>
        <v>1.1023542166887745</v>
      </c>
      <c r="AD32" s="5">
        <v>338525000000</v>
      </c>
      <c r="AE32" s="5">
        <v>4894919000000</v>
      </c>
      <c r="AF32" s="7">
        <f t="shared" si="5"/>
        <v>6.9158447770024389E-2</v>
      </c>
      <c r="AG32" s="7">
        <f t="shared" si="6"/>
        <v>0.22822287764108048</v>
      </c>
      <c r="AH32" s="5">
        <v>3577459000000</v>
      </c>
      <c r="AI32" s="5">
        <v>1317460000000</v>
      </c>
      <c r="AJ32" s="7">
        <f t="shared" si="12"/>
        <v>2.7154213410653836</v>
      </c>
      <c r="AK32" s="7">
        <f t="shared" si="3"/>
        <v>1.6292528046392301</v>
      </c>
      <c r="AL32" s="5">
        <v>4894919000000</v>
      </c>
      <c r="AM32" s="5">
        <v>1317460000000</v>
      </c>
      <c r="AN32" s="5">
        <f t="shared" si="14"/>
        <v>3577459000000</v>
      </c>
      <c r="AO32" s="5">
        <v>2744427000000</v>
      </c>
      <c r="AP32" s="5">
        <v>4894919000000</v>
      </c>
      <c r="AQ32" s="7">
        <f t="shared" si="7"/>
        <v>0.56066852178759241</v>
      </c>
      <c r="AR32" s="7">
        <f t="shared" si="8"/>
        <v>0.56066852178759241</v>
      </c>
      <c r="AS32" s="20">
        <v>0.58405689654925852</v>
      </c>
      <c r="AT32" s="20">
        <v>1.1023542166887745</v>
      </c>
      <c r="AU32" s="20">
        <v>0.22822287764108048</v>
      </c>
      <c r="AV32" s="20">
        <v>1.6292528046392301</v>
      </c>
      <c r="AW32" s="20">
        <v>0.56066852178759241</v>
      </c>
      <c r="AX32" s="23">
        <f t="shared" si="15"/>
        <v>4.1045553173059357</v>
      </c>
    </row>
    <row r="33" spans="1:50" x14ac:dyDescent="0.25">
      <c r="A33" s="3" t="s">
        <v>51</v>
      </c>
      <c r="B33" s="4" t="s">
        <v>11</v>
      </c>
      <c r="C33" s="3" t="s">
        <v>26</v>
      </c>
      <c r="D33" s="3">
        <v>2019</v>
      </c>
      <c r="E33" s="3" t="s">
        <v>85</v>
      </c>
      <c r="F33" s="5">
        <v>55464434251</v>
      </c>
      <c r="G33" s="5">
        <v>2397792415330</v>
      </c>
      <c r="H33" s="7">
        <f t="shared" si="0"/>
        <v>2.3131457876167574E-2</v>
      </c>
      <c r="I33" s="3" t="s">
        <v>51</v>
      </c>
      <c r="J33" s="4" t="s">
        <v>11</v>
      </c>
      <c r="K33" s="3" t="s">
        <v>26</v>
      </c>
      <c r="L33" s="3">
        <v>2019</v>
      </c>
      <c r="M33" s="3" t="s">
        <v>85</v>
      </c>
      <c r="N33" s="5">
        <v>1748429029000</v>
      </c>
      <c r="O33" s="5">
        <f t="shared" si="1"/>
        <v>136632634380</v>
      </c>
      <c r="P33" s="5">
        <v>273265268760</v>
      </c>
      <c r="Q33" s="13">
        <v>2</v>
      </c>
      <c r="R33" s="12">
        <f t="shared" si="9"/>
        <v>12.796569698987897</v>
      </c>
      <c r="S33" s="5">
        <v>222223804050</v>
      </c>
      <c r="T33" s="5">
        <v>952496300846</v>
      </c>
      <c r="U33" s="7">
        <f t="shared" si="13"/>
        <v>0.23330673709978977</v>
      </c>
      <c r="V33" s="7">
        <f t="shared" si="2"/>
        <v>0.2799680845197477</v>
      </c>
      <c r="W33" s="5">
        <v>570849048409</v>
      </c>
      <c r="X33" s="5">
        <v>348625244359</v>
      </c>
      <c r="Y33" s="5">
        <f t="shared" si="10"/>
        <v>222223804050</v>
      </c>
      <c r="Z33" s="5">
        <v>264689333957</v>
      </c>
      <c r="AA33" s="5">
        <v>952496300846</v>
      </c>
      <c r="AB33" s="7">
        <f t="shared" si="11"/>
        <v>0.27789014374324073</v>
      </c>
      <c r="AC33" s="7">
        <f t="shared" si="4"/>
        <v>0.38904620124053702</v>
      </c>
      <c r="AD33" s="5">
        <v>64038406949</v>
      </c>
      <c r="AE33" s="5">
        <v>952496300846</v>
      </c>
      <c r="AF33" s="7">
        <f t="shared" si="5"/>
        <v>6.7232184410712742E-2</v>
      </c>
      <c r="AG33" s="7">
        <f t="shared" si="6"/>
        <v>0.22186620855535202</v>
      </c>
      <c r="AH33" s="5">
        <v>547803234745</v>
      </c>
      <c r="AI33" s="5">
        <v>404693066101</v>
      </c>
      <c r="AJ33" s="7">
        <f t="shared" si="12"/>
        <v>1.3536264409538554</v>
      </c>
      <c r="AK33" s="7">
        <f t="shared" si="3"/>
        <v>0.81217586457231328</v>
      </c>
      <c r="AL33" s="5">
        <v>952496300846</v>
      </c>
      <c r="AM33" s="5">
        <v>404693066101</v>
      </c>
      <c r="AN33" s="5">
        <f t="shared" si="14"/>
        <v>547803234745</v>
      </c>
      <c r="AO33" s="5">
        <v>2397792415330</v>
      </c>
      <c r="AP33" s="5">
        <v>952496300846</v>
      </c>
      <c r="AQ33" s="7">
        <f t="shared" si="7"/>
        <v>2.5173771417277937</v>
      </c>
      <c r="AR33" s="7">
        <f t="shared" si="8"/>
        <v>2.5173771417277937</v>
      </c>
      <c r="AS33" s="20">
        <v>0.2799680845197477</v>
      </c>
      <c r="AT33" s="20">
        <v>0.38904620124053702</v>
      </c>
      <c r="AU33" s="20">
        <v>0.22186620855535202</v>
      </c>
      <c r="AV33" s="20">
        <v>0.81217586457231328</v>
      </c>
      <c r="AW33" s="20">
        <v>2.5173771417277937</v>
      </c>
      <c r="AX33" s="23">
        <f t="shared" si="15"/>
        <v>4.2204335006157443</v>
      </c>
    </row>
    <row r="34" spans="1:50" x14ac:dyDescent="0.25">
      <c r="A34" s="3"/>
      <c r="B34" s="4"/>
      <c r="C34" s="3"/>
      <c r="D34" s="3">
        <v>2020</v>
      </c>
      <c r="E34" s="3"/>
      <c r="F34" s="5">
        <v>76002689458</v>
      </c>
      <c r="G34" s="5">
        <v>3011422750334</v>
      </c>
      <c r="H34" s="7">
        <f t="shared" si="0"/>
        <v>2.5238133519968415E-2</v>
      </c>
      <c r="I34" s="3"/>
      <c r="J34" s="4"/>
      <c r="K34" s="3"/>
      <c r="L34" s="3">
        <v>2020</v>
      </c>
      <c r="M34" s="3"/>
      <c r="N34" s="5">
        <v>2225048462226</v>
      </c>
      <c r="O34" s="5">
        <f t="shared" si="1"/>
        <v>155678742604</v>
      </c>
      <c r="P34" s="5">
        <v>311357485208</v>
      </c>
      <c r="Q34" s="13">
        <v>2</v>
      </c>
      <c r="R34" s="12">
        <f t="shared" si="9"/>
        <v>14.292564450407051</v>
      </c>
      <c r="S34" s="5">
        <v>112901085037</v>
      </c>
      <c r="T34" s="5">
        <v>1319134443995</v>
      </c>
      <c r="U34" s="7">
        <f t="shared" si="13"/>
        <v>8.5587246660832353E-2</v>
      </c>
      <c r="V34" s="7">
        <f t="shared" si="2"/>
        <v>0.10270469599299882</v>
      </c>
      <c r="W34" s="5">
        <v>625866677394</v>
      </c>
      <c r="X34" s="5">
        <v>512965592357</v>
      </c>
      <c r="Y34" s="5">
        <f t="shared" si="10"/>
        <v>112901085037</v>
      </c>
      <c r="Z34" s="5">
        <v>258687083714</v>
      </c>
      <c r="AA34" s="5">
        <v>1319134443995</v>
      </c>
      <c r="AB34" s="7">
        <f t="shared" si="11"/>
        <v>0.19610365333996277</v>
      </c>
      <c r="AC34" s="7">
        <f t="shared" si="4"/>
        <v>0.27454511467594783</v>
      </c>
      <c r="AD34" s="5">
        <v>94284369099</v>
      </c>
      <c r="AE34" s="5">
        <v>1319134443995</v>
      </c>
      <c r="AF34" s="7">
        <f t="shared" si="5"/>
        <v>7.1474419857811985E-2</v>
      </c>
      <c r="AG34" s="7">
        <f t="shared" si="6"/>
        <v>0.23586558553077955</v>
      </c>
      <c r="AH34" s="5">
        <v>544504618940</v>
      </c>
      <c r="AI34" s="5">
        <v>774629825055</v>
      </c>
      <c r="AJ34" s="7">
        <f t="shared" si="12"/>
        <v>0.70292235249441792</v>
      </c>
      <c r="AK34" s="7">
        <f t="shared" si="3"/>
        <v>0.42175341149665074</v>
      </c>
      <c r="AL34" s="5">
        <v>1319134443995</v>
      </c>
      <c r="AM34" s="5">
        <v>774629825055</v>
      </c>
      <c r="AN34" s="5">
        <f t="shared" si="14"/>
        <v>544504618940</v>
      </c>
      <c r="AO34" s="5">
        <v>3011422750334</v>
      </c>
      <c r="AP34" s="5">
        <v>1319134443995</v>
      </c>
      <c r="AQ34" s="7">
        <f t="shared" si="7"/>
        <v>2.2828778097961746</v>
      </c>
      <c r="AR34" s="7">
        <f t="shared" si="8"/>
        <v>2.2828778097961746</v>
      </c>
      <c r="AS34" s="20">
        <v>0.10270469599299882</v>
      </c>
      <c r="AT34" s="20">
        <v>0.27454511467594783</v>
      </c>
      <c r="AU34" s="20">
        <v>0.23586558553077955</v>
      </c>
      <c r="AV34" s="20">
        <v>0.42175341149665074</v>
      </c>
      <c r="AW34" s="20">
        <v>2.2828778097961746</v>
      </c>
      <c r="AX34" s="23">
        <f t="shared" si="15"/>
        <v>3.3177466174925518</v>
      </c>
    </row>
    <row r="35" spans="1:50" x14ac:dyDescent="0.25">
      <c r="A35" s="3"/>
      <c r="B35" s="4"/>
      <c r="C35" s="3"/>
      <c r="D35" s="3">
        <v>2021</v>
      </c>
      <c r="E35" s="3"/>
      <c r="F35" s="5">
        <v>9838767784</v>
      </c>
      <c r="G35" s="5">
        <v>2887533821686</v>
      </c>
      <c r="H35" s="7">
        <f t="shared" ref="H35:H66" si="16">F35/G35</f>
        <v>3.4073255558458703E-3</v>
      </c>
      <c r="I35" s="3"/>
      <c r="J35" s="4"/>
      <c r="K35" s="3"/>
      <c r="L35" s="3">
        <v>2021</v>
      </c>
      <c r="M35" s="3"/>
      <c r="N35" s="5">
        <v>2208439106373</v>
      </c>
      <c r="O35" s="5">
        <f t="shared" ref="O35:O66" si="17">P35/Q35</f>
        <v>207408478919</v>
      </c>
      <c r="P35" s="5">
        <v>414816957838</v>
      </c>
      <c r="Q35" s="13">
        <v>2</v>
      </c>
      <c r="R35" s="12">
        <f t="shared" si="9"/>
        <v>10.647776397007712</v>
      </c>
      <c r="S35" s="5">
        <v>-21605895353</v>
      </c>
      <c r="T35" s="5">
        <v>1512036014160</v>
      </c>
      <c r="U35" s="7">
        <f t="shared" si="13"/>
        <v>-1.4289272974098431E-2</v>
      </c>
      <c r="V35" s="7">
        <f t="shared" si="2"/>
        <v>-1.7147127568918116E-2</v>
      </c>
      <c r="W35" s="5">
        <v>611545041641</v>
      </c>
      <c r="X35" s="5">
        <v>633150936994</v>
      </c>
      <c r="Y35" s="5">
        <f t="shared" si="10"/>
        <v>-21605895353</v>
      </c>
      <c r="Z35" s="5">
        <v>224239418650</v>
      </c>
      <c r="AA35" s="5">
        <v>1512036014160</v>
      </c>
      <c r="AB35" s="7">
        <f t="shared" si="11"/>
        <v>0.14830296140437799</v>
      </c>
      <c r="AC35" s="7">
        <f t="shared" si="4"/>
        <v>0.20762414596612916</v>
      </c>
      <c r="AD35" s="5">
        <v>8515696324</v>
      </c>
      <c r="AE35" s="5">
        <v>1512036014160</v>
      </c>
      <c r="AF35" s="7">
        <f t="shared" si="5"/>
        <v>5.6319401418033219E-3</v>
      </c>
      <c r="AG35" s="7">
        <f t="shared" si="6"/>
        <v>1.858540246795096E-2</v>
      </c>
      <c r="AH35" s="5">
        <v>507064006771</v>
      </c>
      <c r="AI35" s="5">
        <v>1004972007389</v>
      </c>
      <c r="AJ35" s="7">
        <f t="shared" si="12"/>
        <v>0.50455535382362937</v>
      </c>
      <c r="AK35" s="7">
        <f t="shared" si="3"/>
        <v>0.3027332122941776</v>
      </c>
      <c r="AL35" s="5">
        <v>1512036014160</v>
      </c>
      <c r="AM35" s="5">
        <v>1004972007389</v>
      </c>
      <c r="AN35" s="5">
        <f t="shared" si="14"/>
        <v>507064006771</v>
      </c>
      <c r="AO35" s="5">
        <v>2887533821686</v>
      </c>
      <c r="AP35" s="5">
        <v>1512036014160</v>
      </c>
      <c r="AQ35" s="7">
        <f t="shared" si="7"/>
        <v>1.9096991041513962</v>
      </c>
      <c r="AR35" s="7">
        <f t="shared" si="8"/>
        <v>1.9096991041513962</v>
      </c>
      <c r="AS35" s="20">
        <v>-1.7147127568918116E-2</v>
      </c>
      <c r="AT35" s="20">
        <v>0.20762414596612916</v>
      </c>
      <c r="AU35" s="20">
        <v>1.858540246795096E-2</v>
      </c>
      <c r="AV35" s="20">
        <v>0.3027332122941776</v>
      </c>
      <c r="AW35" s="20">
        <v>1.9096991041513962</v>
      </c>
      <c r="AX35" s="23">
        <f t="shared" si="15"/>
        <v>2.4214947373107361</v>
      </c>
    </row>
    <row r="36" spans="1:50" x14ac:dyDescent="0.25">
      <c r="A36" s="3"/>
      <c r="B36" s="4"/>
      <c r="C36" s="3"/>
      <c r="D36" s="3">
        <v>2022</v>
      </c>
      <c r="E36" s="3"/>
      <c r="F36" s="5">
        <v>83668234859</v>
      </c>
      <c r="G36" s="5">
        <v>2898831241312</v>
      </c>
      <c r="H36" s="7">
        <f t="shared" si="16"/>
        <v>2.8862747740062328E-2</v>
      </c>
      <c r="I36" s="3"/>
      <c r="J36" s="4"/>
      <c r="K36" s="3"/>
      <c r="L36" s="3">
        <v>2022</v>
      </c>
      <c r="M36" s="3"/>
      <c r="N36" s="5">
        <v>2248329680939</v>
      </c>
      <c r="O36" s="5">
        <f t="shared" si="17"/>
        <v>192605268141</v>
      </c>
      <c r="P36" s="5">
        <v>385210536282</v>
      </c>
      <c r="Q36" s="13">
        <v>2</v>
      </c>
      <c r="R36" s="12">
        <f t="shared" si="9"/>
        <v>11.673251218097896</v>
      </c>
      <c r="S36" s="5">
        <v>-100716582813</v>
      </c>
      <c r="T36" s="5">
        <v>1354418637499</v>
      </c>
      <c r="U36" s="7">
        <f t="shared" si="13"/>
        <v>-7.436148619379461E-2</v>
      </c>
      <c r="V36" s="7">
        <f t="shared" si="2"/>
        <v>-8.9233783432553532E-2</v>
      </c>
      <c r="W36" s="5">
        <v>519796958062</v>
      </c>
      <c r="X36" s="5">
        <v>620513540875</v>
      </c>
      <c r="Y36" s="5">
        <f t="shared" si="10"/>
        <v>-100716582813</v>
      </c>
      <c r="Z36" s="5">
        <v>141442941012</v>
      </c>
      <c r="AA36" s="5">
        <v>1354418637499</v>
      </c>
      <c r="AB36" s="7">
        <f t="shared" si="11"/>
        <v>0.10443074031614132</v>
      </c>
      <c r="AC36" s="7">
        <f t="shared" si="4"/>
        <v>0.14620303644259783</v>
      </c>
      <c r="AD36" s="5">
        <v>86036967519</v>
      </c>
      <c r="AE36" s="5">
        <v>1354418637499</v>
      </c>
      <c r="AF36" s="7">
        <f t="shared" si="5"/>
        <v>6.3523171593290725E-2</v>
      </c>
      <c r="AG36" s="7">
        <f t="shared" si="6"/>
        <v>0.20962646625785938</v>
      </c>
      <c r="AH36" s="5">
        <v>426237663973</v>
      </c>
      <c r="AI36" s="5">
        <v>928180973526</v>
      </c>
      <c r="AJ36" s="7">
        <f t="shared" si="12"/>
        <v>0.45921827330051418</v>
      </c>
      <c r="AK36" s="7">
        <f t="shared" si="3"/>
        <v>0.27553096398030852</v>
      </c>
      <c r="AL36" s="5">
        <v>1354418637499</v>
      </c>
      <c r="AM36" s="5">
        <v>928180973526</v>
      </c>
      <c r="AN36" s="5">
        <f t="shared" si="14"/>
        <v>426237663973</v>
      </c>
      <c r="AO36" s="5">
        <v>2898831241312</v>
      </c>
      <c r="AP36" s="5">
        <v>1354418637499</v>
      </c>
      <c r="AQ36" s="7">
        <f t="shared" si="7"/>
        <v>2.1402771351882999</v>
      </c>
      <c r="AR36" s="7">
        <f t="shared" si="8"/>
        <v>2.1402771351882999</v>
      </c>
      <c r="AS36" s="20">
        <v>-8.9233783432553532E-2</v>
      </c>
      <c r="AT36" s="20">
        <v>0.14620303644259783</v>
      </c>
      <c r="AU36" s="20">
        <v>0.20962646625785938</v>
      </c>
      <c r="AV36" s="20">
        <v>0.27553096398030852</v>
      </c>
      <c r="AW36" s="20">
        <v>2.1402771351882999</v>
      </c>
      <c r="AX36" s="23">
        <f t="shared" si="15"/>
        <v>2.6824038184365122</v>
      </c>
    </row>
    <row r="37" spans="1:50" x14ac:dyDescent="0.25">
      <c r="A37" s="3"/>
      <c r="B37" s="4"/>
      <c r="C37" s="3"/>
      <c r="D37" s="3">
        <v>2023</v>
      </c>
      <c r="E37" s="3"/>
      <c r="F37" s="5">
        <v>121047971</v>
      </c>
      <c r="G37" s="5">
        <v>2804214846</v>
      </c>
      <c r="H37" s="7">
        <f t="shared" si="16"/>
        <v>4.3166439680135692E-2</v>
      </c>
      <c r="I37" s="3"/>
      <c r="J37" s="4"/>
      <c r="K37" s="3"/>
      <c r="L37" s="3">
        <v>2023</v>
      </c>
      <c r="M37" s="3"/>
      <c r="N37" s="5">
        <v>2143156617000</v>
      </c>
      <c r="O37" s="5">
        <f t="shared" si="17"/>
        <v>180894997500</v>
      </c>
      <c r="P37" s="5">
        <v>361789995000</v>
      </c>
      <c r="Q37" s="13">
        <v>2</v>
      </c>
      <c r="R37" s="12">
        <f t="shared" si="9"/>
        <v>11.847517325624221</v>
      </c>
      <c r="S37" s="5">
        <v>-144107512000</v>
      </c>
      <c r="T37" s="5">
        <v>1247187872000</v>
      </c>
      <c r="U37" s="7">
        <f t="shared" si="13"/>
        <v>-0.11554595360914478</v>
      </c>
      <c r="V37" s="7">
        <f t="shared" si="2"/>
        <v>-0.13865514433097373</v>
      </c>
      <c r="W37" s="5">
        <v>519333038000</v>
      </c>
      <c r="X37" s="5">
        <v>663440550000</v>
      </c>
      <c r="Y37" s="5">
        <f t="shared" si="10"/>
        <v>-144107512000</v>
      </c>
      <c r="Z37" s="5">
        <v>14893943000</v>
      </c>
      <c r="AA37" s="5">
        <v>1247187872000</v>
      </c>
      <c r="AB37" s="7">
        <f t="shared" si="11"/>
        <v>1.1942020391936588E-2</v>
      </c>
      <c r="AC37" s="7">
        <f t="shared" si="4"/>
        <v>1.6718828548711224E-2</v>
      </c>
      <c r="AD37" s="5">
        <v>124131579000</v>
      </c>
      <c r="AE37" s="5">
        <v>1247187872000</v>
      </c>
      <c r="AF37" s="7">
        <f t="shared" si="5"/>
        <v>9.9529174222117517E-2</v>
      </c>
      <c r="AG37" s="7">
        <f t="shared" si="6"/>
        <v>0.32844627493298778</v>
      </c>
      <c r="AH37" s="5">
        <v>299190875000</v>
      </c>
      <c r="AI37" s="5">
        <v>947996997000</v>
      </c>
      <c r="AJ37" s="7">
        <f t="shared" si="12"/>
        <v>0.31560318856157726</v>
      </c>
      <c r="AK37" s="7">
        <f t="shared" si="3"/>
        <v>0.18936191313694636</v>
      </c>
      <c r="AL37" s="5">
        <v>1247187872000</v>
      </c>
      <c r="AM37" s="5">
        <v>947996997000</v>
      </c>
      <c r="AN37" s="5">
        <f t="shared" si="14"/>
        <v>299190875000</v>
      </c>
      <c r="AO37" s="5">
        <v>2804214846</v>
      </c>
      <c r="AP37" s="5">
        <v>1247187872000</v>
      </c>
      <c r="AQ37" s="7">
        <f t="shared" si="7"/>
        <v>2.2484301755621946E-3</v>
      </c>
      <c r="AR37" s="7">
        <f t="shared" si="8"/>
        <v>2.2484301755621946E-3</v>
      </c>
      <c r="AS37" s="20">
        <v>-0.13865514433097373</v>
      </c>
      <c r="AT37" s="20">
        <v>1.6718828548711224E-2</v>
      </c>
      <c r="AU37" s="20">
        <v>0.32844627493298778</v>
      </c>
      <c r="AV37" s="20">
        <v>0.18936191313694636</v>
      </c>
      <c r="AW37" s="20">
        <v>2.2484301755621946E-3</v>
      </c>
      <c r="AX37" s="23">
        <f t="shared" si="15"/>
        <v>0.39812030246323382</v>
      </c>
    </row>
    <row r="38" spans="1:50" x14ac:dyDescent="0.25">
      <c r="A38" s="3" t="s">
        <v>52</v>
      </c>
      <c r="B38" s="4" t="s">
        <v>12</v>
      </c>
      <c r="C38" s="3" t="s">
        <v>23</v>
      </c>
      <c r="D38" s="3">
        <v>2019</v>
      </c>
      <c r="E38" s="3" t="s">
        <v>84</v>
      </c>
      <c r="F38" s="5">
        <v>1138888000000</v>
      </c>
      <c r="G38" s="5">
        <v>72944988000000</v>
      </c>
      <c r="H38" s="7">
        <f t="shared" si="16"/>
        <v>1.5612971243480087E-2</v>
      </c>
      <c r="I38" s="3" t="s">
        <v>52</v>
      </c>
      <c r="J38" s="4" t="s">
        <v>12</v>
      </c>
      <c r="K38" s="3" t="s">
        <v>23</v>
      </c>
      <c r="L38" s="3">
        <v>2019</v>
      </c>
      <c r="M38" s="3" t="s">
        <v>84</v>
      </c>
      <c r="N38" s="5">
        <v>58403354000000</v>
      </c>
      <c r="O38" s="5">
        <f t="shared" si="17"/>
        <v>3788545000000</v>
      </c>
      <c r="P38" s="5">
        <v>7577090000000</v>
      </c>
      <c r="Q38" s="13">
        <v>2</v>
      </c>
      <c r="R38" s="12">
        <f t="shared" si="9"/>
        <v>15.415774129646078</v>
      </c>
      <c r="S38" s="5">
        <v>1615216000000</v>
      </c>
      <c r="T38" s="5">
        <v>23992313000000</v>
      </c>
      <c r="U38" s="7">
        <f t="shared" si="13"/>
        <v>6.7322229415729948E-2</v>
      </c>
      <c r="V38" s="7">
        <f t="shared" si="2"/>
        <v>8.078667529887594E-2</v>
      </c>
      <c r="W38" s="5">
        <v>14782817000000</v>
      </c>
      <c r="X38" s="5">
        <v>13167601000000</v>
      </c>
      <c r="Y38" s="5">
        <f t="shared" si="10"/>
        <v>1615216000000</v>
      </c>
      <c r="Z38" s="5">
        <v>4168600000000</v>
      </c>
      <c r="AA38" s="5">
        <v>23992313000000</v>
      </c>
      <c r="AB38" s="7">
        <f t="shared" si="11"/>
        <v>0.17374731648424227</v>
      </c>
      <c r="AC38" s="7">
        <f t="shared" si="4"/>
        <v>0.24324624307793916</v>
      </c>
      <c r="AD38" s="5">
        <v>1453898000000</v>
      </c>
      <c r="AE38" s="5">
        <v>23992313000000</v>
      </c>
      <c r="AF38" s="7">
        <f t="shared" si="5"/>
        <v>6.0598492525501813E-2</v>
      </c>
      <c r="AG38" s="7">
        <f t="shared" si="6"/>
        <v>0.19997502533415598</v>
      </c>
      <c r="AH38" s="5">
        <v>6884307000000</v>
      </c>
      <c r="AI38" s="5">
        <v>17108006000000</v>
      </c>
      <c r="AJ38" s="7">
        <f t="shared" si="12"/>
        <v>0.40240265288660759</v>
      </c>
      <c r="AK38" s="7">
        <f t="shared" si="3"/>
        <v>0.24144159173196456</v>
      </c>
      <c r="AL38" s="5">
        <v>23992313000000</v>
      </c>
      <c r="AM38" s="5">
        <v>17108006000000</v>
      </c>
      <c r="AN38" s="5">
        <f t="shared" si="14"/>
        <v>6884307000000</v>
      </c>
      <c r="AO38" s="5">
        <v>72944988000000</v>
      </c>
      <c r="AP38" s="5">
        <v>23992313000000</v>
      </c>
      <c r="AQ38" s="7">
        <f t="shared" si="7"/>
        <v>3.0403482982236851</v>
      </c>
      <c r="AR38" s="7">
        <f t="shared" si="8"/>
        <v>3.0403482982236851</v>
      </c>
      <c r="AS38" s="20">
        <v>8.078667529887594E-2</v>
      </c>
      <c r="AT38" s="20">
        <v>0.24324624307793916</v>
      </c>
      <c r="AU38" s="20">
        <v>0.19997502533415598</v>
      </c>
      <c r="AV38" s="20">
        <v>0.24144159173196456</v>
      </c>
      <c r="AW38" s="20">
        <v>3.0403482982236851</v>
      </c>
      <c r="AX38" s="23">
        <f t="shared" si="15"/>
        <v>3.8057978336666207</v>
      </c>
    </row>
    <row r="39" spans="1:50" x14ac:dyDescent="0.25">
      <c r="A39" s="3"/>
      <c r="B39" s="4"/>
      <c r="C39" s="3"/>
      <c r="D39" s="3">
        <v>2020</v>
      </c>
      <c r="E39" s="3"/>
      <c r="F39" s="5">
        <v>1088477000000</v>
      </c>
      <c r="G39" s="5">
        <v>75826880000000</v>
      </c>
      <c r="H39" s="7">
        <f t="shared" si="16"/>
        <v>1.4354764431821539E-2</v>
      </c>
      <c r="I39" s="3"/>
      <c r="J39" s="4"/>
      <c r="K39" s="3"/>
      <c r="L39" s="3">
        <v>2020</v>
      </c>
      <c r="M39" s="3"/>
      <c r="N39" s="5">
        <v>60414446000000</v>
      </c>
      <c r="O39" s="5">
        <f t="shared" si="17"/>
        <v>3820084500000</v>
      </c>
      <c r="P39" s="5">
        <v>7640169000000</v>
      </c>
      <c r="Q39" s="13">
        <v>2</v>
      </c>
      <c r="R39" s="12">
        <f t="shared" si="9"/>
        <v>15.814950166678249</v>
      </c>
      <c r="S39" s="5">
        <v>-1767603000000</v>
      </c>
      <c r="T39" s="5">
        <v>25970743000000</v>
      </c>
      <c r="U39" s="7">
        <f t="shared" si="13"/>
        <v>-6.8061318076267585E-2</v>
      </c>
      <c r="V39" s="7">
        <f t="shared" si="2"/>
        <v>-8.1673581691521099E-2</v>
      </c>
      <c r="W39" s="5">
        <v>13558536000000</v>
      </c>
      <c r="X39" s="5">
        <v>15326139000000</v>
      </c>
      <c r="Y39" s="5">
        <f t="shared" si="10"/>
        <v>-1767603000000</v>
      </c>
      <c r="Z39" s="5">
        <v>4423085000000</v>
      </c>
      <c r="AA39" s="5">
        <v>25970743000000</v>
      </c>
      <c r="AB39" s="7">
        <f t="shared" si="11"/>
        <v>0.17031029878505979</v>
      </c>
      <c r="AC39" s="7">
        <f t="shared" si="4"/>
        <v>0.23843441829908368</v>
      </c>
      <c r="AD39" s="5">
        <v>1388967000000</v>
      </c>
      <c r="AE39" s="5">
        <v>25970743000000</v>
      </c>
      <c r="AF39" s="7">
        <f t="shared" si="5"/>
        <v>5.3481989329300282E-2</v>
      </c>
      <c r="AG39" s="7">
        <f t="shared" si="6"/>
        <v>0.17649056478669092</v>
      </c>
      <c r="AH39" s="5">
        <v>7636328000000</v>
      </c>
      <c r="AI39" s="5">
        <v>18334415000000</v>
      </c>
      <c r="AJ39" s="7">
        <f t="shared" si="12"/>
        <v>0.4165024081760994</v>
      </c>
      <c r="AK39" s="7">
        <f t="shared" si="3"/>
        <v>0.24990144490565963</v>
      </c>
      <c r="AL39" s="5">
        <v>25970743000000</v>
      </c>
      <c r="AM39" s="5">
        <v>18334415000000</v>
      </c>
      <c r="AN39" s="5">
        <f t="shared" si="14"/>
        <v>7636328000000</v>
      </c>
      <c r="AO39" s="5">
        <v>75826880000000</v>
      </c>
      <c r="AP39" s="5">
        <v>25970743000000</v>
      </c>
      <c r="AQ39" s="7">
        <f t="shared" si="7"/>
        <v>2.9197039145164232</v>
      </c>
      <c r="AR39" s="7">
        <f t="shared" si="8"/>
        <v>2.9197039145164232</v>
      </c>
      <c r="AS39" s="20">
        <v>-8.1673581691521099E-2</v>
      </c>
      <c r="AT39" s="20">
        <v>0.23843441829908368</v>
      </c>
      <c r="AU39" s="20">
        <v>0.17649056478669092</v>
      </c>
      <c r="AV39" s="20">
        <v>0.24990144490565963</v>
      </c>
      <c r="AW39" s="20">
        <v>2.9197039145164232</v>
      </c>
      <c r="AX39" s="23">
        <f t="shared" si="15"/>
        <v>3.5028567608163366</v>
      </c>
    </row>
    <row r="40" spans="1:50" x14ac:dyDescent="0.25">
      <c r="A40" s="3"/>
      <c r="B40" s="4"/>
      <c r="C40" s="3"/>
      <c r="D40" s="3">
        <v>2021</v>
      </c>
      <c r="E40" s="3"/>
      <c r="F40" s="5">
        <v>1988750000000</v>
      </c>
      <c r="G40" s="5">
        <v>84904301000000</v>
      </c>
      <c r="H40" s="7">
        <f t="shared" si="16"/>
        <v>2.3423430575089475E-2</v>
      </c>
      <c r="I40" s="3"/>
      <c r="J40" s="4"/>
      <c r="K40" s="3"/>
      <c r="L40" s="3">
        <v>2021</v>
      </c>
      <c r="M40" s="3"/>
      <c r="N40" s="5">
        <v>67223296000000</v>
      </c>
      <c r="O40" s="5">
        <f t="shared" si="17"/>
        <v>4377667000000</v>
      </c>
      <c r="P40" s="5">
        <v>8755334000000</v>
      </c>
      <c r="Q40" s="13">
        <v>2</v>
      </c>
      <c r="R40" s="12">
        <f t="shared" si="9"/>
        <v>15.355963804464798</v>
      </c>
      <c r="S40" s="5">
        <v>-2164158000000</v>
      </c>
      <c r="T40" s="5">
        <v>27493748000000</v>
      </c>
      <c r="U40" s="7">
        <f t="shared" si="13"/>
        <v>-7.8714549940590128E-2</v>
      </c>
      <c r="V40" s="7">
        <f t="shared" si="2"/>
        <v>-9.4457459928708146E-2</v>
      </c>
      <c r="W40" s="5">
        <v>14211903000000</v>
      </c>
      <c r="X40" s="5">
        <v>16376061000000</v>
      </c>
      <c r="Y40" s="5">
        <f t="shared" si="10"/>
        <v>-2164158000000</v>
      </c>
      <c r="Z40" s="5">
        <v>5986898000000</v>
      </c>
      <c r="AA40" s="5">
        <v>27493748000000</v>
      </c>
      <c r="AB40" s="7">
        <f t="shared" si="11"/>
        <v>0.21775488740203772</v>
      </c>
      <c r="AC40" s="7">
        <f t="shared" si="4"/>
        <v>0.30485684236285276</v>
      </c>
      <c r="AD40" s="5">
        <v>2468864000000</v>
      </c>
      <c r="AE40" s="5">
        <v>27493748000000</v>
      </c>
      <c r="AF40" s="7">
        <f t="shared" si="5"/>
        <v>8.9797287732469214E-2</v>
      </c>
      <c r="AG40" s="7">
        <f t="shared" si="6"/>
        <v>0.29633104951714839</v>
      </c>
      <c r="AH40" s="5">
        <v>8989798000000</v>
      </c>
      <c r="AI40" s="5">
        <v>18503950000000</v>
      </c>
      <c r="AJ40" s="7">
        <f t="shared" si="12"/>
        <v>0.48583129548015425</v>
      </c>
      <c r="AK40" s="7">
        <f t="shared" si="3"/>
        <v>0.29149877728809254</v>
      </c>
      <c r="AL40" s="5">
        <v>27493748000000</v>
      </c>
      <c r="AM40" s="5">
        <v>18503950000000</v>
      </c>
      <c r="AN40" s="5">
        <f t="shared" si="14"/>
        <v>8989798000000</v>
      </c>
      <c r="AO40" s="5">
        <v>84904301000000</v>
      </c>
      <c r="AP40" s="5">
        <v>27493748000000</v>
      </c>
      <c r="AQ40" s="7">
        <f t="shared" si="7"/>
        <v>3.0881311998640562</v>
      </c>
      <c r="AR40" s="7">
        <f t="shared" si="8"/>
        <v>3.0881311998640562</v>
      </c>
      <c r="AS40" s="20">
        <v>-9.4457459928708146E-2</v>
      </c>
      <c r="AT40" s="20">
        <v>0.30485684236285276</v>
      </c>
      <c r="AU40" s="20">
        <v>0.29633104951714839</v>
      </c>
      <c r="AV40" s="20">
        <v>0.29149877728809254</v>
      </c>
      <c r="AW40" s="20">
        <v>3.0881311998640562</v>
      </c>
      <c r="AX40" s="23">
        <f t="shared" si="15"/>
        <v>3.8863604091034416</v>
      </c>
    </row>
    <row r="41" spans="1:50" x14ac:dyDescent="0.25">
      <c r="A41" s="3"/>
      <c r="B41" s="4"/>
      <c r="C41" s="3"/>
      <c r="D41" s="3">
        <v>2022</v>
      </c>
      <c r="E41" s="3"/>
      <c r="F41" s="5">
        <v>2907478000000</v>
      </c>
      <c r="G41" s="5">
        <v>96924686000000</v>
      </c>
      <c r="H41" s="7">
        <f t="shared" si="16"/>
        <v>2.9997290886245431E-2</v>
      </c>
      <c r="I41" s="3"/>
      <c r="J41" s="4"/>
      <c r="K41" s="3"/>
      <c r="L41" s="3">
        <v>2022</v>
      </c>
      <c r="M41" s="3"/>
      <c r="N41" s="5">
        <v>76902242000000</v>
      </c>
      <c r="O41" s="5">
        <f t="shared" si="17"/>
        <v>4564214000000</v>
      </c>
      <c r="P41" s="5">
        <v>9128428000000</v>
      </c>
      <c r="Q41" s="13">
        <v>2</v>
      </c>
      <c r="R41" s="12">
        <f t="shared" si="9"/>
        <v>16.84895624964123</v>
      </c>
      <c r="S41" s="5">
        <v>-1725032000000</v>
      </c>
      <c r="T41" s="5">
        <v>30746266000000</v>
      </c>
      <c r="U41" s="7">
        <f t="shared" si="13"/>
        <v>-5.610541455668145E-2</v>
      </c>
      <c r="V41" s="7">
        <f t="shared" si="2"/>
        <v>-6.7326497468017735E-2</v>
      </c>
      <c r="W41" s="5">
        <v>15664200000000</v>
      </c>
      <c r="X41" s="5">
        <v>17389232000000</v>
      </c>
      <c r="Y41" s="5">
        <f t="shared" si="10"/>
        <v>-1725032000000</v>
      </c>
      <c r="Z41" s="5">
        <v>8740466000000</v>
      </c>
      <c r="AA41" s="5">
        <v>30746266000000</v>
      </c>
      <c r="AB41" s="7">
        <f t="shared" si="11"/>
        <v>0.28427731679677787</v>
      </c>
      <c r="AC41" s="7">
        <f t="shared" si="4"/>
        <v>0.397988243515489</v>
      </c>
      <c r="AD41" s="5">
        <v>3566789000000</v>
      </c>
      <c r="AE41" s="5">
        <v>30746266000000</v>
      </c>
      <c r="AF41" s="7">
        <f t="shared" si="5"/>
        <v>0.11600722507246897</v>
      </c>
      <c r="AG41" s="7">
        <f t="shared" si="6"/>
        <v>0.38282384273914755</v>
      </c>
      <c r="AH41" s="5">
        <v>11470692000000</v>
      </c>
      <c r="AI41" s="5">
        <v>19275574000000</v>
      </c>
      <c r="AJ41" s="7">
        <f t="shared" si="12"/>
        <v>0.5950895158816023</v>
      </c>
      <c r="AK41" s="7">
        <f t="shared" si="3"/>
        <v>0.35705370952896137</v>
      </c>
      <c r="AL41" s="5">
        <v>30746266000000</v>
      </c>
      <c r="AM41" s="5">
        <v>19275574000000</v>
      </c>
      <c r="AN41" s="5">
        <f t="shared" si="14"/>
        <v>11470692000000</v>
      </c>
      <c r="AO41" s="5">
        <v>96924686000000</v>
      </c>
      <c r="AP41" s="5">
        <v>30746266000000</v>
      </c>
      <c r="AQ41" s="7">
        <f t="shared" si="7"/>
        <v>3.1524051083146163</v>
      </c>
      <c r="AR41" s="7">
        <f t="shared" si="8"/>
        <v>3.1524051083146163</v>
      </c>
      <c r="AS41" s="20">
        <v>-6.7326497468017735E-2</v>
      </c>
      <c r="AT41" s="20">
        <v>0.397988243515489</v>
      </c>
      <c r="AU41" s="20">
        <v>0.38282384273914755</v>
      </c>
      <c r="AV41" s="20">
        <v>0.35705370952896137</v>
      </c>
      <c r="AW41" s="20">
        <v>3.1524051083146163</v>
      </c>
      <c r="AX41" s="23">
        <f t="shared" si="15"/>
        <v>4.2229444066301962</v>
      </c>
    </row>
    <row r="42" spans="1:50" x14ac:dyDescent="0.25">
      <c r="A42" s="3"/>
      <c r="B42" s="4"/>
      <c r="C42" s="3"/>
      <c r="D42" s="3">
        <v>2023</v>
      </c>
      <c r="E42" s="3"/>
      <c r="F42" s="5">
        <v>3484025000000</v>
      </c>
      <c r="G42" s="5">
        <v>106944683000000</v>
      </c>
      <c r="H42" s="7">
        <f t="shared" si="16"/>
        <v>3.2577823434195415E-2</v>
      </c>
      <c r="I42" s="3"/>
      <c r="J42" s="4"/>
      <c r="K42" s="3"/>
      <c r="L42" s="3">
        <v>2023</v>
      </c>
      <c r="M42" s="3"/>
      <c r="N42" s="5">
        <v>83878566000000</v>
      </c>
      <c r="O42" s="5">
        <f t="shared" si="17"/>
        <v>5047011500000</v>
      </c>
      <c r="P42" s="5">
        <v>10094023000000</v>
      </c>
      <c r="Q42" s="13">
        <v>2</v>
      </c>
      <c r="R42" s="12">
        <f t="shared" si="9"/>
        <v>16.619452125282457</v>
      </c>
      <c r="S42" s="5">
        <v>62947000000</v>
      </c>
      <c r="T42" s="5">
        <v>34246183000000</v>
      </c>
      <c r="U42" s="7">
        <f t="shared" si="13"/>
        <v>1.8380734577047608E-3</v>
      </c>
      <c r="V42" s="7">
        <f t="shared" si="2"/>
        <v>2.2056881492457129E-3</v>
      </c>
      <c r="W42" s="5">
        <v>17325874000000</v>
      </c>
      <c r="X42" s="5">
        <v>17262927000000</v>
      </c>
      <c r="Y42" s="5">
        <f t="shared" si="10"/>
        <v>62947000000</v>
      </c>
      <c r="Z42" s="5">
        <v>11144043000000</v>
      </c>
      <c r="AA42" s="5">
        <v>34246183000000</v>
      </c>
      <c r="AB42" s="7">
        <f t="shared" si="11"/>
        <v>0.32540978362464512</v>
      </c>
      <c r="AC42" s="7">
        <f t="shared" si="4"/>
        <v>0.45557369707450313</v>
      </c>
      <c r="AD42" s="5">
        <v>4282347000000</v>
      </c>
      <c r="AE42" s="5">
        <v>34246183000000</v>
      </c>
      <c r="AF42" s="7">
        <f t="shared" si="5"/>
        <v>0.12504596497659315</v>
      </c>
      <c r="AG42" s="7">
        <f t="shared" si="6"/>
        <v>0.41265168442275735</v>
      </c>
      <c r="AH42" s="5">
        <v>15705200000000</v>
      </c>
      <c r="AI42" s="5">
        <v>18540983000000</v>
      </c>
      <c r="AJ42" s="7">
        <f t="shared" si="12"/>
        <v>0.84705325494338679</v>
      </c>
      <c r="AK42" s="7">
        <f t="shared" si="3"/>
        <v>0.50823195296603207</v>
      </c>
      <c r="AL42" s="5">
        <v>34246183000000</v>
      </c>
      <c r="AM42" s="5">
        <v>18540983000000</v>
      </c>
      <c r="AN42" s="5">
        <f t="shared" si="14"/>
        <v>15705200000000</v>
      </c>
      <c r="AO42" s="5">
        <v>106944683000000</v>
      </c>
      <c r="AP42" s="5">
        <v>34246183000000</v>
      </c>
      <c r="AQ42" s="7">
        <f t="shared" si="7"/>
        <v>3.122820519881004</v>
      </c>
      <c r="AR42" s="7">
        <f t="shared" si="8"/>
        <v>3.122820519881004</v>
      </c>
      <c r="AS42" s="20">
        <v>2.2056881492457129E-3</v>
      </c>
      <c r="AT42" s="20">
        <v>0.45557369707450313</v>
      </c>
      <c r="AU42" s="20">
        <v>0.41265168442275735</v>
      </c>
      <c r="AV42" s="20">
        <v>0.50823195296603207</v>
      </c>
      <c r="AW42" s="20">
        <v>3.122820519881004</v>
      </c>
      <c r="AX42" s="23">
        <f t="shared" si="15"/>
        <v>4.501483542493542</v>
      </c>
    </row>
    <row r="43" spans="1:50" x14ac:dyDescent="0.25">
      <c r="A43" s="3" t="s">
        <v>53</v>
      </c>
      <c r="B43" s="4" t="s">
        <v>13</v>
      </c>
      <c r="C43" s="3" t="s">
        <v>27</v>
      </c>
      <c r="D43" s="3">
        <v>2019</v>
      </c>
      <c r="E43" s="3" t="s">
        <v>87</v>
      </c>
      <c r="F43" s="5">
        <v>325583191000</v>
      </c>
      <c r="G43" s="5">
        <v>32944902671000</v>
      </c>
      <c r="H43" s="7">
        <f t="shared" si="16"/>
        <v>9.8826575464919207E-3</v>
      </c>
      <c r="I43" s="3" t="s">
        <v>53</v>
      </c>
      <c r="J43" s="4" t="s">
        <v>13</v>
      </c>
      <c r="K43" s="3" t="s">
        <v>27</v>
      </c>
      <c r="L43" s="3">
        <v>2019</v>
      </c>
      <c r="M43" s="3" t="s">
        <v>87</v>
      </c>
      <c r="N43" s="5">
        <v>30095879138000</v>
      </c>
      <c r="O43" s="5">
        <f t="shared" si="17"/>
        <v>1846685540500</v>
      </c>
      <c r="P43" s="5">
        <v>3693371081000</v>
      </c>
      <c r="Q43" s="13">
        <v>2</v>
      </c>
      <c r="R43" s="12">
        <f t="shared" si="9"/>
        <v>16.297240909706467</v>
      </c>
      <c r="S43" s="5">
        <v>2328994608000</v>
      </c>
      <c r="T43" s="5">
        <v>9747703198000</v>
      </c>
      <c r="U43" s="7">
        <f t="shared" si="13"/>
        <v>0.2389275258686431</v>
      </c>
      <c r="V43" s="7">
        <f t="shared" si="2"/>
        <v>0.28671303104237172</v>
      </c>
      <c r="W43" s="5">
        <v>6944525743000</v>
      </c>
      <c r="X43" s="5">
        <v>4615531135000</v>
      </c>
      <c r="Y43" s="5">
        <f t="shared" si="10"/>
        <v>2328994608000</v>
      </c>
      <c r="Z43" s="5">
        <v>2610893958000</v>
      </c>
      <c r="AA43" s="5">
        <v>9747703198000</v>
      </c>
      <c r="AB43" s="7">
        <f t="shared" si="11"/>
        <v>0.26784709228074305</v>
      </c>
      <c r="AC43" s="7">
        <f t="shared" si="4"/>
        <v>0.37498592919304025</v>
      </c>
      <c r="AD43" s="5">
        <v>472719996000</v>
      </c>
      <c r="AE43" s="5">
        <v>9747703198000</v>
      </c>
      <c r="AF43" s="7">
        <f t="shared" si="5"/>
        <v>4.8495526217600782E-2</v>
      </c>
      <c r="AG43" s="7">
        <f t="shared" si="6"/>
        <v>0.16003523651808257</v>
      </c>
      <c r="AH43" s="5">
        <v>4978716552000</v>
      </c>
      <c r="AI43" s="5">
        <v>4768986646000</v>
      </c>
      <c r="AJ43" s="7">
        <f t="shared" si="12"/>
        <v>1.0439778765528547</v>
      </c>
      <c r="AK43" s="7">
        <f t="shared" si="3"/>
        <v>0.62638672593171274</v>
      </c>
      <c r="AL43" s="5">
        <v>9747703198000</v>
      </c>
      <c r="AM43" s="5">
        <v>4768986646000</v>
      </c>
      <c r="AN43" s="5">
        <f t="shared" si="14"/>
        <v>4978716552000</v>
      </c>
      <c r="AO43" s="5">
        <v>32944902671000</v>
      </c>
      <c r="AP43" s="5">
        <v>9747703198000</v>
      </c>
      <c r="AQ43" s="7">
        <f t="shared" si="7"/>
        <v>3.3797605447978269</v>
      </c>
      <c r="AR43" s="7">
        <f t="shared" si="8"/>
        <v>3.3797605447978269</v>
      </c>
      <c r="AS43" s="20">
        <v>0.28671303104237172</v>
      </c>
      <c r="AT43" s="20">
        <v>0.37498592919304025</v>
      </c>
      <c r="AU43" s="20">
        <v>0.16003523651808257</v>
      </c>
      <c r="AV43" s="20">
        <v>0.62638672593171274</v>
      </c>
      <c r="AW43" s="20">
        <v>3.3797605447978269</v>
      </c>
      <c r="AX43" s="23">
        <f t="shared" si="15"/>
        <v>4.8278814674830342</v>
      </c>
    </row>
    <row r="44" spans="1:50" x14ac:dyDescent="0.25">
      <c r="A44" s="3"/>
      <c r="B44" s="4"/>
      <c r="C44" s="3"/>
      <c r="D44" s="3">
        <v>2020</v>
      </c>
      <c r="E44" s="3"/>
      <c r="F44" s="5">
        <v>671172137000</v>
      </c>
      <c r="G44" s="5">
        <v>34113454845000</v>
      </c>
      <c r="H44" s="7">
        <f t="shared" si="16"/>
        <v>1.9674704308009234E-2</v>
      </c>
      <c r="I44" s="3"/>
      <c r="J44" s="4"/>
      <c r="K44" s="3"/>
      <c r="L44" s="3">
        <v>2020</v>
      </c>
      <c r="M44" s="3"/>
      <c r="N44" s="5">
        <v>30703442235000</v>
      </c>
      <c r="O44" s="5">
        <f t="shared" si="17"/>
        <v>1629748495500</v>
      </c>
      <c r="P44" s="5">
        <v>3259496991000</v>
      </c>
      <c r="Q44" s="13">
        <v>2</v>
      </c>
      <c r="R44" s="12">
        <f t="shared" si="9"/>
        <v>18.839374492307975</v>
      </c>
      <c r="S44" s="5">
        <v>2404044550000</v>
      </c>
      <c r="T44" s="5">
        <v>11211369042000</v>
      </c>
      <c r="U44" s="7">
        <f t="shared" si="13"/>
        <v>0.21442916926505362</v>
      </c>
      <c r="V44" s="7">
        <f t="shared" si="2"/>
        <v>0.25731500311806432</v>
      </c>
      <c r="W44" s="5">
        <v>7546995255000</v>
      </c>
      <c r="X44" s="5">
        <v>5142950705000</v>
      </c>
      <c r="Y44" s="5">
        <f t="shared" si="10"/>
        <v>2404044550000</v>
      </c>
      <c r="Z44" s="5">
        <v>3201412210000</v>
      </c>
      <c r="AA44" s="5">
        <v>11211369042000</v>
      </c>
      <c r="AB44" s="7">
        <f t="shared" si="11"/>
        <v>0.28555051555317451</v>
      </c>
      <c r="AC44" s="7">
        <f t="shared" si="4"/>
        <v>0.39977072177444428</v>
      </c>
      <c r="AD44" s="5">
        <v>917316742000</v>
      </c>
      <c r="AE44" s="5">
        <v>11211369042000</v>
      </c>
      <c r="AF44" s="7">
        <f t="shared" si="5"/>
        <v>8.1820225394735518E-2</v>
      </c>
      <c r="AG44" s="7">
        <f t="shared" si="6"/>
        <v>0.27000674380262718</v>
      </c>
      <c r="AH44" s="5">
        <v>5687996190000</v>
      </c>
      <c r="AI44" s="5">
        <v>5523372852000</v>
      </c>
      <c r="AJ44" s="7">
        <f t="shared" si="12"/>
        <v>1.0298048569979104</v>
      </c>
      <c r="AK44" s="7">
        <f t="shared" si="3"/>
        <v>0.61788291419874619</v>
      </c>
      <c r="AL44" s="5">
        <v>11211369042000</v>
      </c>
      <c r="AM44" s="5">
        <v>5523372852000</v>
      </c>
      <c r="AN44" s="5">
        <f t="shared" si="14"/>
        <v>5687996190000</v>
      </c>
      <c r="AO44" s="5">
        <v>34113454845000</v>
      </c>
      <c r="AP44" s="5">
        <v>11211369042000</v>
      </c>
      <c r="AQ44" s="7">
        <f t="shared" si="7"/>
        <v>3.0427555026691451</v>
      </c>
      <c r="AR44" s="7">
        <f t="shared" si="8"/>
        <v>3.0427555026691451</v>
      </c>
      <c r="AS44" s="20">
        <v>0.25731500311806432</v>
      </c>
      <c r="AT44" s="20">
        <v>0.39977072177444428</v>
      </c>
      <c r="AU44" s="20">
        <v>0.27000674380262718</v>
      </c>
      <c r="AV44" s="20">
        <v>0.61788291419874619</v>
      </c>
      <c r="AW44" s="20">
        <v>3.0427555026691451</v>
      </c>
      <c r="AX44" s="23">
        <f t="shared" si="15"/>
        <v>4.587730885563027</v>
      </c>
    </row>
    <row r="45" spans="1:50" x14ac:dyDescent="0.25">
      <c r="A45" s="3"/>
      <c r="B45" s="4"/>
      <c r="C45" s="3"/>
      <c r="D45" s="3">
        <v>2021</v>
      </c>
      <c r="E45" s="3"/>
      <c r="F45" s="5">
        <v>1117917248000</v>
      </c>
      <c r="G45" s="5">
        <v>43466976696000</v>
      </c>
      <c r="H45" s="7">
        <f t="shared" si="16"/>
        <v>2.5718771650913443E-2</v>
      </c>
      <c r="I45" s="3"/>
      <c r="J45" s="4"/>
      <c r="K45" s="3"/>
      <c r="L45" s="3">
        <v>2021</v>
      </c>
      <c r="M45" s="3"/>
      <c r="N45" s="5">
        <v>38661089888000</v>
      </c>
      <c r="O45" s="5">
        <f t="shared" si="17"/>
        <v>1965804550500</v>
      </c>
      <c r="P45" s="5">
        <v>3931609101000</v>
      </c>
      <c r="Q45" s="13">
        <v>2</v>
      </c>
      <c r="R45" s="12">
        <f t="shared" si="9"/>
        <v>19.666802520203039</v>
      </c>
      <c r="S45" s="5">
        <v>2344894866000</v>
      </c>
      <c r="T45" s="5">
        <v>11372225256000</v>
      </c>
      <c r="U45" s="7">
        <f t="shared" si="13"/>
        <v>0.20619490145632058</v>
      </c>
      <c r="V45" s="7">
        <f t="shared" si="2"/>
        <v>0.24743388174758468</v>
      </c>
      <c r="W45" s="5">
        <v>6624347489000</v>
      </c>
      <c r="X45" s="5">
        <v>4279452623000</v>
      </c>
      <c r="Y45" s="5">
        <f t="shared" si="10"/>
        <v>2344894866000</v>
      </c>
      <c r="Z45" s="5">
        <v>3993389103000</v>
      </c>
      <c r="AA45" s="5">
        <v>11372225256000</v>
      </c>
      <c r="AB45" s="7">
        <f t="shared" si="11"/>
        <v>0.35115283184292212</v>
      </c>
      <c r="AC45" s="7">
        <f t="shared" si="4"/>
        <v>0.49161396458009093</v>
      </c>
      <c r="AD45" s="5">
        <v>1495064863000</v>
      </c>
      <c r="AE45" s="5">
        <v>11372225256000</v>
      </c>
      <c r="AF45" s="7">
        <f t="shared" si="5"/>
        <v>0.13146634272049809</v>
      </c>
      <c r="AG45" s="7">
        <f t="shared" si="6"/>
        <v>0.4338389309776437</v>
      </c>
      <c r="AH45" s="5">
        <v>6462361670000</v>
      </c>
      <c r="AI45" s="5">
        <v>4909863586000</v>
      </c>
      <c r="AJ45" s="7">
        <f t="shared" si="12"/>
        <v>1.3161998407505247</v>
      </c>
      <c r="AK45" s="7">
        <f t="shared" si="3"/>
        <v>0.78971990445031481</v>
      </c>
      <c r="AL45" s="5">
        <v>11372225256000</v>
      </c>
      <c r="AM45" s="5">
        <v>4909863586000</v>
      </c>
      <c r="AN45" s="5">
        <f t="shared" si="14"/>
        <v>6462361670000</v>
      </c>
      <c r="AO45" s="5">
        <v>43466976696000</v>
      </c>
      <c r="AP45" s="5">
        <v>11372225256000</v>
      </c>
      <c r="AQ45" s="7">
        <f t="shared" si="7"/>
        <v>3.822205040571701</v>
      </c>
      <c r="AR45" s="7">
        <f t="shared" si="8"/>
        <v>3.822205040571701</v>
      </c>
      <c r="AS45" s="20">
        <v>0.24743388174758468</v>
      </c>
      <c r="AT45" s="20">
        <v>0.49161396458009093</v>
      </c>
      <c r="AU45" s="20">
        <v>0.4338389309776437</v>
      </c>
      <c r="AV45" s="20">
        <v>0.78971990445031481</v>
      </c>
      <c r="AW45" s="20">
        <v>3.822205040571701</v>
      </c>
      <c r="AX45" s="23">
        <f t="shared" si="15"/>
        <v>5.7848117223273352</v>
      </c>
    </row>
    <row r="46" spans="1:50" x14ac:dyDescent="0.25">
      <c r="A46" s="3"/>
      <c r="B46" s="4"/>
      <c r="C46" s="3"/>
      <c r="D46" s="3">
        <v>2022</v>
      </c>
      <c r="E46" s="3"/>
      <c r="F46" s="5">
        <v>1076555292000</v>
      </c>
      <c r="G46" s="5">
        <v>49471483883000</v>
      </c>
      <c r="H46" s="7">
        <f t="shared" si="16"/>
        <v>2.1761127977201006E-2</v>
      </c>
      <c r="I46" s="3"/>
      <c r="J46" s="4"/>
      <c r="K46" s="3"/>
      <c r="L46" s="3">
        <v>2022</v>
      </c>
      <c r="M46" s="3"/>
      <c r="N46" s="5">
        <v>44109940238000</v>
      </c>
      <c r="O46" s="5">
        <f t="shared" si="17"/>
        <v>3032333304000</v>
      </c>
      <c r="P46" s="5">
        <v>6064666608000</v>
      </c>
      <c r="Q46" s="13">
        <v>2</v>
      </c>
      <c r="R46" s="12">
        <f t="shared" si="9"/>
        <v>14.546534241408708</v>
      </c>
      <c r="S46" s="5">
        <v>2195849403000</v>
      </c>
      <c r="T46" s="5">
        <v>17058217814000</v>
      </c>
      <c r="U46" s="7">
        <f t="shared" si="13"/>
        <v>0.12872677714302752</v>
      </c>
      <c r="V46" s="7">
        <f t="shared" si="2"/>
        <v>0.15447213257163303</v>
      </c>
      <c r="W46" s="5">
        <v>11217075937000</v>
      </c>
      <c r="X46" s="5">
        <v>9021226534000</v>
      </c>
      <c r="Y46" s="5">
        <f t="shared" si="10"/>
        <v>2195849403000</v>
      </c>
      <c r="Z46" s="5">
        <v>4642933081000</v>
      </c>
      <c r="AA46" s="5">
        <v>17058217814000</v>
      </c>
      <c r="AB46" s="7">
        <f t="shared" si="11"/>
        <v>0.27218160370712685</v>
      </c>
      <c r="AC46" s="7">
        <f t="shared" si="4"/>
        <v>0.38105424518997755</v>
      </c>
      <c r="AD46" s="5">
        <v>1497339515000</v>
      </c>
      <c r="AE46" s="5">
        <v>17058217814000</v>
      </c>
      <c r="AF46" s="7">
        <f t="shared" si="5"/>
        <v>8.7778191797451749E-2</v>
      </c>
      <c r="AG46" s="7">
        <f t="shared" si="6"/>
        <v>0.28966803293159077</v>
      </c>
      <c r="AH46" s="5">
        <v>7202862872000</v>
      </c>
      <c r="AI46" s="5">
        <v>9855354942000</v>
      </c>
      <c r="AJ46" s="7">
        <f t="shared" si="12"/>
        <v>0.7308577838535244</v>
      </c>
      <c r="AK46" s="7">
        <f t="shared" si="3"/>
        <v>0.43851467031211461</v>
      </c>
      <c r="AL46" s="5">
        <v>17058217814000</v>
      </c>
      <c r="AM46" s="5">
        <v>9855354942000</v>
      </c>
      <c r="AN46" s="5">
        <f t="shared" si="14"/>
        <v>7202862872000</v>
      </c>
      <c r="AO46" s="5">
        <v>49471483883000</v>
      </c>
      <c r="AP46" s="5">
        <v>17058217814000</v>
      </c>
      <c r="AQ46" s="7">
        <f t="shared" si="7"/>
        <v>2.9001554806269283</v>
      </c>
      <c r="AR46" s="7">
        <f t="shared" si="8"/>
        <v>2.9001554806269283</v>
      </c>
      <c r="AS46" s="20">
        <v>0.15447213257163303</v>
      </c>
      <c r="AT46" s="20">
        <v>0.38105424518997755</v>
      </c>
      <c r="AU46" s="20">
        <v>0.28966803293159077</v>
      </c>
      <c r="AV46" s="20">
        <v>0.43851467031211461</v>
      </c>
      <c r="AW46" s="20">
        <v>2.9001554806269283</v>
      </c>
      <c r="AX46" s="23">
        <f t="shared" si="15"/>
        <v>4.1638645616322441</v>
      </c>
    </row>
    <row r="47" spans="1:50" x14ac:dyDescent="0.25">
      <c r="A47" s="3"/>
      <c r="B47" s="4"/>
      <c r="C47" s="3"/>
      <c r="D47" s="3">
        <v>2023</v>
      </c>
      <c r="E47" s="3"/>
      <c r="F47" s="5">
        <v>856860760000</v>
      </c>
      <c r="G47" s="5">
        <v>60139405675000</v>
      </c>
      <c r="H47" s="7">
        <f t="shared" si="16"/>
        <v>1.4247908677890339E-2</v>
      </c>
      <c r="I47" s="3"/>
      <c r="J47" s="4"/>
      <c r="K47" s="3"/>
      <c r="L47" s="3">
        <v>2023</v>
      </c>
      <c r="M47" s="3"/>
      <c r="N47" s="5">
        <v>53691636505000</v>
      </c>
      <c r="O47" s="5">
        <f t="shared" si="17"/>
        <v>4023300187000</v>
      </c>
      <c r="P47" s="5">
        <v>8046600374000</v>
      </c>
      <c r="Q47" s="13">
        <v>2</v>
      </c>
      <c r="R47" s="12">
        <f t="shared" si="9"/>
        <v>13.345172870393128</v>
      </c>
      <c r="S47" s="5">
        <v>2634240061000</v>
      </c>
      <c r="T47" s="5">
        <v>20447451702000</v>
      </c>
      <c r="U47" s="7">
        <f t="shared" si="13"/>
        <v>0.12882974853743465</v>
      </c>
      <c r="V47" s="7">
        <f t="shared" si="2"/>
        <v>0.15459569824492156</v>
      </c>
      <c r="W47" s="5">
        <v>12964556470000</v>
      </c>
      <c r="X47" s="5">
        <v>10330316409000</v>
      </c>
      <c r="Y47" s="5">
        <f t="shared" si="10"/>
        <v>2634240061000</v>
      </c>
      <c r="Z47" s="5">
        <v>5168096701000</v>
      </c>
      <c r="AA47" s="5">
        <v>20447451702000</v>
      </c>
      <c r="AB47" s="7">
        <f t="shared" si="11"/>
        <v>0.25275016057353006</v>
      </c>
      <c r="AC47" s="7">
        <f t="shared" si="4"/>
        <v>0.35385022480294204</v>
      </c>
      <c r="AD47" s="5">
        <v>1241814624000</v>
      </c>
      <c r="AE47" s="5">
        <v>20447451702000</v>
      </c>
      <c r="AF47" s="7">
        <f t="shared" si="5"/>
        <v>6.0731999375674577E-2</v>
      </c>
      <c r="AG47" s="7">
        <f t="shared" si="6"/>
        <v>0.2004155979397261</v>
      </c>
      <c r="AH47" s="5">
        <v>8130773615000</v>
      </c>
      <c r="AI47" s="5">
        <v>12316678087000</v>
      </c>
      <c r="AJ47" s="7">
        <f t="shared" si="12"/>
        <v>0.66014338911576032</v>
      </c>
      <c r="AK47" s="7">
        <f t="shared" si="3"/>
        <v>0.3960860334694562</v>
      </c>
      <c r="AL47" s="5">
        <v>20447451702000</v>
      </c>
      <c r="AM47" s="5">
        <v>12316678087000</v>
      </c>
      <c r="AN47" s="5">
        <f t="shared" si="14"/>
        <v>8130773615000</v>
      </c>
      <c r="AO47" s="5">
        <v>60139405675000</v>
      </c>
      <c r="AP47" s="5">
        <v>20447451702000</v>
      </c>
      <c r="AQ47" s="7">
        <f t="shared" si="7"/>
        <v>2.9411687359123415</v>
      </c>
      <c r="AR47" s="7">
        <f t="shared" si="8"/>
        <v>2.9411687359123415</v>
      </c>
      <c r="AS47" s="20">
        <v>0.15459569824492156</v>
      </c>
      <c r="AT47" s="20">
        <v>0.35385022480294204</v>
      </c>
      <c r="AU47" s="20">
        <v>0.2004155979397261</v>
      </c>
      <c r="AV47" s="20">
        <v>0.3960860334694562</v>
      </c>
      <c r="AW47" s="20">
        <v>2.9411687359123415</v>
      </c>
      <c r="AX47" s="23">
        <f t="shared" si="15"/>
        <v>4.0461162903693877</v>
      </c>
    </row>
    <row r="48" spans="1:50" x14ac:dyDescent="0.25">
      <c r="A48" s="3" t="s">
        <v>54</v>
      </c>
      <c r="B48" s="4" t="s">
        <v>14</v>
      </c>
      <c r="C48" s="3" t="s">
        <v>28</v>
      </c>
      <c r="D48" s="3">
        <v>2019</v>
      </c>
      <c r="E48" s="3" t="s">
        <v>84</v>
      </c>
      <c r="F48" s="5">
        <v>366863000000</v>
      </c>
      <c r="G48" s="5">
        <v>6913792000000</v>
      </c>
      <c r="H48" s="7">
        <f t="shared" si="16"/>
        <v>5.306248727181842E-2</v>
      </c>
      <c r="I48" s="3" t="s">
        <v>54</v>
      </c>
      <c r="J48" s="4" t="s">
        <v>14</v>
      </c>
      <c r="K48" s="3" t="s">
        <v>28</v>
      </c>
      <c r="L48" s="3">
        <v>2019</v>
      </c>
      <c r="M48" s="3" t="s">
        <v>84</v>
      </c>
      <c r="N48" s="5">
        <v>5463432000000</v>
      </c>
      <c r="O48" s="5">
        <f t="shared" si="17"/>
        <v>637112500000</v>
      </c>
      <c r="P48" s="5">
        <v>1274225000000</v>
      </c>
      <c r="Q48" s="13">
        <v>2</v>
      </c>
      <c r="R48" s="7">
        <f t="shared" si="9"/>
        <v>8.5753018501442053</v>
      </c>
      <c r="S48" s="5">
        <v>1624090000000</v>
      </c>
      <c r="T48" s="5">
        <v>5570651000000</v>
      </c>
      <c r="U48" s="7">
        <f t="shared" si="13"/>
        <v>0.29154402241317934</v>
      </c>
      <c r="V48" s="7">
        <f t="shared" si="2"/>
        <v>0.34985282689581521</v>
      </c>
      <c r="W48" s="5">
        <v>3736573000000</v>
      </c>
      <c r="X48" s="5">
        <v>2112483000000</v>
      </c>
      <c r="Y48" s="5">
        <f t="shared" si="10"/>
        <v>1624090000000</v>
      </c>
      <c r="Z48" s="5">
        <v>2395097000000</v>
      </c>
      <c r="AA48" s="5">
        <v>5570651000000</v>
      </c>
      <c r="AB48" s="7">
        <f t="shared" si="11"/>
        <v>0.42994921060393121</v>
      </c>
      <c r="AC48" s="7">
        <f t="shared" si="4"/>
        <v>0.6019288948455036</v>
      </c>
      <c r="AD48" s="5">
        <v>491816000000</v>
      </c>
      <c r="AE48" s="5">
        <v>5570651000000</v>
      </c>
      <c r="AF48" s="7">
        <f t="shared" si="5"/>
        <v>8.8286988360965352E-2</v>
      </c>
      <c r="AG48" s="7">
        <f t="shared" si="6"/>
        <v>0.29134706159118562</v>
      </c>
      <c r="AH48" s="5">
        <v>3283591000000</v>
      </c>
      <c r="AI48" s="5">
        <v>2287060000000</v>
      </c>
      <c r="AJ48" s="7">
        <f t="shared" si="12"/>
        <v>1.4357257789476445</v>
      </c>
      <c r="AK48" s="7">
        <f t="shared" si="3"/>
        <v>0.86143546736858667</v>
      </c>
      <c r="AL48" s="5">
        <v>5570651000000</v>
      </c>
      <c r="AM48" s="5">
        <v>2287060000000</v>
      </c>
      <c r="AN48" s="5">
        <f t="shared" si="14"/>
        <v>3283591000000</v>
      </c>
      <c r="AO48" s="5">
        <v>6913792000000</v>
      </c>
      <c r="AP48" s="5">
        <v>5570651000000</v>
      </c>
      <c r="AQ48" s="7">
        <f t="shared" si="7"/>
        <v>1.2411102400778653</v>
      </c>
      <c r="AR48" s="7">
        <f t="shared" si="8"/>
        <v>1.2411102400778653</v>
      </c>
      <c r="AS48" s="20">
        <v>0.34985282689581521</v>
      </c>
      <c r="AT48" s="20">
        <v>0.6019288948455036</v>
      </c>
      <c r="AU48" s="20">
        <v>0.29134706159118562</v>
      </c>
      <c r="AV48" s="20">
        <v>0.86143546736858667</v>
      </c>
      <c r="AW48" s="20">
        <v>1.2411102400778653</v>
      </c>
      <c r="AX48" s="23">
        <f t="shared" si="15"/>
        <v>3.345674490778956</v>
      </c>
    </row>
    <row r="49" spans="1:50" x14ac:dyDescent="0.25">
      <c r="A49" s="3"/>
      <c r="B49" s="4"/>
      <c r="C49" s="3"/>
      <c r="D49" s="3">
        <v>2020</v>
      </c>
      <c r="E49" s="3"/>
      <c r="F49" s="5">
        <v>205589000000</v>
      </c>
      <c r="G49" s="5">
        <v>6110155000000</v>
      </c>
      <c r="H49" s="7">
        <f t="shared" si="16"/>
        <v>3.3647100605467453E-2</v>
      </c>
      <c r="I49" s="3"/>
      <c r="J49" s="4"/>
      <c r="K49" s="3"/>
      <c r="L49" s="3">
        <v>2020</v>
      </c>
      <c r="M49" s="3"/>
      <c r="N49" s="5">
        <v>4790950000000</v>
      </c>
      <c r="O49" s="5">
        <f t="shared" si="17"/>
        <v>656339000000</v>
      </c>
      <c r="P49" s="5">
        <v>1312678000000</v>
      </c>
      <c r="Q49" s="13">
        <v>2</v>
      </c>
      <c r="R49" s="7">
        <f t="shared" si="9"/>
        <v>7.2995052861402412</v>
      </c>
      <c r="S49" s="5">
        <v>2761740000000</v>
      </c>
      <c r="T49" s="5">
        <v>5680638000000</v>
      </c>
      <c r="U49" s="7">
        <f t="shared" si="13"/>
        <v>0.48616722276617519</v>
      </c>
      <c r="V49" s="7">
        <f t="shared" si="2"/>
        <v>0.5834006673194102</v>
      </c>
      <c r="W49" s="5">
        <v>3584233000000</v>
      </c>
      <c r="X49" s="5">
        <v>822493000000</v>
      </c>
      <c r="Y49" s="5">
        <f t="shared" si="10"/>
        <v>2761740000000</v>
      </c>
      <c r="Z49" s="5">
        <v>2478570000000</v>
      </c>
      <c r="AA49" s="5">
        <v>5680638000000</v>
      </c>
      <c r="AB49" s="7">
        <f t="shared" si="11"/>
        <v>0.43631894868146853</v>
      </c>
      <c r="AC49" s="7">
        <f t="shared" si="4"/>
        <v>0.61084652815405593</v>
      </c>
      <c r="AD49" s="5">
        <v>267246000000</v>
      </c>
      <c r="AE49" s="5">
        <v>5680638000000</v>
      </c>
      <c r="AF49" s="7">
        <f t="shared" si="5"/>
        <v>4.7045067825128094E-2</v>
      </c>
      <c r="AG49" s="7">
        <f t="shared" si="6"/>
        <v>0.15524872382292271</v>
      </c>
      <c r="AH49" s="5">
        <v>4655596000000</v>
      </c>
      <c r="AI49" s="5">
        <v>1025042000000</v>
      </c>
      <c r="AJ49" s="7">
        <f t="shared" si="12"/>
        <v>4.5418587726161466</v>
      </c>
      <c r="AK49" s="7">
        <f t="shared" si="3"/>
        <v>2.725115263569688</v>
      </c>
      <c r="AL49" s="5">
        <v>5680638000000</v>
      </c>
      <c r="AM49" s="5">
        <v>1025042000000</v>
      </c>
      <c r="AN49" s="5">
        <f t="shared" si="14"/>
        <v>4655596000000</v>
      </c>
      <c r="AO49" s="5">
        <v>6110155000000</v>
      </c>
      <c r="AP49" s="5">
        <v>5680638000000</v>
      </c>
      <c r="AQ49" s="7">
        <f t="shared" si="7"/>
        <v>1.075610697249147</v>
      </c>
      <c r="AR49" s="7">
        <f t="shared" si="8"/>
        <v>1.075610697249147</v>
      </c>
      <c r="AS49" s="20">
        <v>0.5834006673194102</v>
      </c>
      <c r="AT49" s="20">
        <v>0.61084652815405593</v>
      </c>
      <c r="AU49" s="20">
        <v>0.15524872382292271</v>
      </c>
      <c r="AV49" s="20">
        <v>2.725115263569688</v>
      </c>
      <c r="AW49" s="20">
        <v>1.075610697249147</v>
      </c>
      <c r="AX49" s="23">
        <f t="shared" si="15"/>
        <v>5.1502218801152235</v>
      </c>
    </row>
    <row r="50" spans="1:50" x14ac:dyDescent="0.25">
      <c r="A50" s="3"/>
      <c r="B50" s="4"/>
      <c r="C50" s="3"/>
      <c r="D50" s="3">
        <v>2021</v>
      </c>
      <c r="E50" s="3"/>
      <c r="F50" s="5">
        <v>351470000000</v>
      </c>
      <c r="G50" s="5">
        <v>6973718000000</v>
      </c>
      <c r="H50" s="7">
        <f t="shared" si="16"/>
        <v>5.0399227499592039E-2</v>
      </c>
      <c r="I50" s="3"/>
      <c r="J50" s="4"/>
      <c r="K50" s="3"/>
      <c r="L50" s="3">
        <v>2021</v>
      </c>
      <c r="M50" s="3"/>
      <c r="N50" s="5">
        <v>5497126000000</v>
      </c>
      <c r="O50" s="5">
        <f t="shared" si="17"/>
        <v>708542000000</v>
      </c>
      <c r="P50" s="5">
        <v>1417084000000</v>
      </c>
      <c r="Q50" s="13">
        <v>2</v>
      </c>
      <c r="R50" s="7">
        <f t="shared" si="9"/>
        <v>7.7583629481385721</v>
      </c>
      <c r="S50" s="5">
        <v>2858782000000</v>
      </c>
      <c r="T50" s="5">
        <v>6297287000000</v>
      </c>
      <c r="U50" s="7">
        <f t="shared" si="13"/>
        <v>0.45397041614904959</v>
      </c>
      <c r="V50" s="7">
        <f t="shared" si="2"/>
        <v>0.54476449937885951</v>
      </c>
      <c r="W50" s="5">
        <v>3965274000000</v>
      </c>
      <c r="X50" s="5">
        <v>1106492000000</v>
      </c>
      <c r="Y50" s="5">
        <f t="shared" si="10"/>
        <v>2858782000000</v>
      </c>
      <c r="Z50" s="5">
        <v>2796217000000</v>
      </c>
      <c r="AA50" s="5">
        <v>6297287000000</v>
      </c>
      <c r="AB50" s="7">
        <f t="shared" si="11"/>
        <v>0.44403518531075364</v>
      </c>
      <c r="AC50" s="7">
        <f t="shared" si="4"/>
        <v>0.62164925943505511</v>
      </c>
      <c r="AD50" s="5">
        <v>449922000000</v>
      </c>
      <c r="AE50" s="5">
        <v>6297287000000</v>
      </c>
      <c r="AF50" s="7">
        <f t="shared" si="5"/>
        <v>7.1446958031291891E-2</v>
      </c>
      <c r="AG50" s="7">
        <f t="shared" si="6"/>
        <v>0.23577496150326321</v>
      </c>
      <c r="AH50" s="5">
        <v>5019381000000</v>
      </c>
      <c r="AI50" s="5">
        <v>1277906000000</v>
      </c>
      <c r="AJ50" s="7">
        <f t="shared" si="12"/>
        <v>3.927817069487114</v>
      </c>
      <c r="AK50" s="7">
        <f t="shared" si="3"/>
        <v>2.3566902416922684</v>
      </c>
      <c r="AL50" s="5">
        <v>6297287000000</v>
      </c>
      <c r="AM50" s="5">
        <v>1277906000000</v>
      </c>
      <c r="AN50" s="5">
        <f t="shared" si="14"/>
        <v>5019381000000</v>
      </c>
      <c r="AO50" s="5">
        <v>6973718000000</v>
      </c>
      <c r="AP50" s="5">
        <v>6297287000000</v>
      </c>
      <c r="AQ50" s="7">
        <f t="shared" si="7"/>
        <v>1.1074162571913906</v>
      </c>
      <c r="AR50" s="7">
        <f t="shared" si="8"/>
        <v>1.1074162571913906</v>
      </c>
      <c r="AS50" s="20">
        <v>0.54476449937885951</v>
      </c>
      <c r="AT50" s="20">
        <v>0.62164925943505511</v>
      </c>
      <c r="AU50" s="20">
        <v>0.23577496150326321</v>
      </c>
      <c r="AV50" s="20">
        <v>2.3566902416922684</v>
      </c>
      <c r="AW50" s="20">
        <v>1.1074162571913906</v>
      </c>
      <c r="AX50" s="23">
        <f t="shared" si="15"/>
        <v>4.8662952192008371</v>
      </c>
    </row>
    <row r="51" spans="1:50" x14ac:dyDescent="0.25">
      <c r="A51" s="3"/>
      <c r="B51" s="4"/>
      <c r="C51" s="3"/>
      <c r="D51" s="3">
        <v>2022</v>
      </c>
      <c r="E51" s="3"/>
      <c r="F51" s="5">
        <v>382105000000</v>
      </c>
      <c r="G51" s="5">
        <v>8461768000000</v>
      </c>
      <c r="H51" s="7">
        <f t="shared" si="16"/>
        <v>4.5156638659911263E-2</v>
      </c>
      <c r="I51" s="3"/>
      <c r="J51" s="4"/>
      <c r="K51" s="3"/>
      <c r="L51" s="3">
        <v>2022</v>
      </c>
      <c r="M51" s="3"/>
      <c r="N51" s="5">
        <v>6681418000000</v>
      </c>
      <c r="O51" s="5">
        <f t="shared" si="17"/>
        <v>969204000000</v>
      </c>
      <c r="P51" s="5">
        <v>1938408000000</v>
      </c>
      <c r="Q51" s="13">
        <v>2</v>
      </c>
      <c r="R51" s="7">
        <f t="shared" si="9"/>
        <v>6.8937169058320027</v>
      </c>
      <c r="S51" s="5">
        <v>2963545000000</v>
      </c>
      <c r="T51" s="5">
        <v>6878297000000</v>
      </c>
      <c r="U51" s="7">
        <f t="shared" si="13"/>
        <v>0.43085446877330247</v>
      </c>
      <c r="V51" s="7">
        <f t="shared" si="2"/>
        <v>0.51702536252796294</v>
      </c>
      <c r="W51" s="5">
        <v>4275936000000</v>
      </c>
      <c r="X51" s="5">
        <v>1312391000000</v>
      </c>
      <c r="Y51" s="5">
        <f t="shared" si="10"/>
        <v>2963545000000</v>
      </c>
      <c r="Z51" s="5">
        <v>3113523000000</v>
      </c>
      <c r="AA51" s="5">
        <v>6878297000000</v>
      </c>
      <c r="AB51" s="7">
        <f t="shared" si="11"/>
        <v>0.45265899393410897</v>
      </c>
      <c r="AC51" s="7">
        <f t="shared" si="4"/>
        <v>0.63372259150775256</v>
      </c>
      <c r="AD51" s="5">
        <v>498775000000</v>
      </c>
      <c r="AE51" s="5">
        <v>6878297000000</v>
      </c>
      <c r="AF51" s="7">
        <f t="shared" si="5"/>
        <v>7.2514315680174898E-2</v>
      </c>
      <c r="AG51" s="7">
        <f t="shared" si="6"/>
        <v>0.23929724174457714</v>
      </c>
      <c r="AH51" s="5">
        <v>5411262000000</v>
      </c>
      <c r="AI51" s="5">
        <v>1467035000000</v>
      </c>
      <c r="AJ51" s="7">
        <f t="shared" si="12"/>
        <v>3.6885704840034492</v>
      </c>
      <c r="AK51" s="7">
        <f t="shared" si="3"/>
        <v>2.2131422904020694</v>
      </c>
      <c r="AL51" s="5">
        <v>6878297000000</v>
      </c>
      <c r="AM51" s="5">
        <v>1467035000000</v>
      </c>
      <c r="AN51" s="5">
        <f t="shared" si="14"/>
        <v>5411262000000</v>
      </c>
      <c r="AO51" s="5">
        <v>8461768000000</v>
      </c>
      <c r="AP51" s="5">
        <v>6878297000000</v>
      </c>
      <c r="AQ51" s="7">
        <f t="shared" si="7"/>
        <v>1.2302126529284791</v>
      </c>
      <c r="AR51" s="7">
        <f t="shared" si="8"/>
        <v>1.2302126529284791</v>
      </c>
      <c r="AS51" s="20">
        <v>0.51702536252796294</v>
      </c>
      <c r="AT51" s="20">
        <v>0.63372259150775256</v>
      </c>
      <c r="AU51" s="20">
        <v>0.23929724174457714</v>
      </c>
      <c r="AV51" s="20">
        <v>2.2131422904020694</v>
      </c>
      <c r="AW51" s="20">
        <v>1.2302126529284791</v>
      </c>
      <c r="AX51" s="23">
        <f t="shared" si="15"/>
        <v>4.8334001391108412</v>
      </c>
    </row>
    <row r="52" spans="1:50" x14ac:dyDescent="0.25">
      <c r="A52" s="3"/>
      <c r="B52" s="4"/>
      <c r="C52" s="3"/>
      <c r="D52" s="3">
        <v>2023</v>
      </c>
      <c r="E52" s="3"/>
      <c r="F52" s="5">
        <v>319078000000</v>
      </c>
      <c r="G52" s="5">
        <v>9239926000000</v>
      </c>
      <c r="H52" s="7">
        <f t="shared" si="16"/>
        <v>3.4532527641455139E-2</v>
      </c>
      <c r="I52" s="3"/>
      <c r="J52" s="4"/>
      <c r="K52" s="3"/>
      <c r="L52" s="3">
        <v>2023</v>
      </c>
      <c r="M52" s="3"/>
      <c r="N52" s="5">
        <v>7212874000000</v>
      </c>
      <c r="O52" s="5">
        <f t="shared" si="17"/>
        <v>1069985500000</v>
      </c>
      <c r="P52" s="5">
        <v>2139971000000</v>
      </c>
      <c r="Q52" s="13">
        <v>2</v>
      </c>
      <c r="R52" s="7">
        <f t="shared" si="9"/>
        <v>6.7410950896063548</v>
      </c>
      <c r="S52" s="5">
        <v>3155151000000</v>
      </c>
      <c r="T52" s="5">
        <v>7166880000000</v>
      </c>
      <c r="U52" s="7">
        <f t="shared" si="13"/>
        <v>0.44024052307280154</v>
      </c>
      <c r="V52" s="7">
        <f t="shared" si="2"/>
        <v>0.52828862768736184</v>
      </c>
      <c r="W52" s="5">
        <v>4318435000000</v>
      </c>
      <c r="X52" s="5">
        <v>1163284000000</v>
      </c>
      <c r="Y52" s="5">
        <f t="shared" si="10"/>
        <v>3155151000000</v>
      </c>
      <c r="Z52" s="5">
        <v>3348952000000</v>
      </c>
      <c r="AA52" s="5">
        <v>7166880000000</v>
      </c>
      <c r="AB52" s="7">
        <f t="shared" si="11"/>
        <v>0.46728171812559999</v>
      </c>
      <c r="AC52" s="7">
        <f t="shared" si="4"/>
        <v>0.65419440537583995</v>
      </c>
      <c r="AD52" s="5">
        <v>413132000000</v>
      </c>
      <c r="AE52" s="5">
        <v>7166880000000</v>
      </c>
      <c r="AF52" s="7">
        <f t="shared" si="5"/>
        <v>5.7644609648829059E-2</v>
      </c>
      <c r="AG52" s="7">
        <f t="shared" si="6"/>
        <v>0.19022721184113589</v>
      </c>
      <c r="AH52" s="5">
        <v>5831732000000</v>
      </c>
      <c r="AI52" s="5">
        <v>1335148000000</v>
      </c>
      <c r="AJ52" s="7">
        <f t="shared" si="12"/>
        <v>4.3678543502293374</v>
      </c>
      <c r="AK52" s="7">
        <f t="shared" si="3"/>
        <v>2.6207126101376024</v>
      </c>
      <c r="AL52" s="5">
        <v>7166880000000</v>
      </c>
      <c r="AM52" s="5">
        <v>1335148000000</v>
      </c>
      <c r="AN52" s="5">
        <f t="shared" si="14"/>
        <v>5831732000000</v>
      </c>
      <c r="AO52" s="5">
        <v>9239926000000</v>
      </c>
      <c r="AP52" s="5">
        <v>7166880000000</v>
      </c>
      <c r="AQ52" s="7">
        <f t="shared" si="7"/>
        <v>1.2892536222177573</v>
      </c>
      <c r="AR52" s="7">
        <f t="shared" si="8"/>
        <v>1.2892536222177573</v>
      </c>
      <c r="AS52" s="20">
        <v>0.52828862768736184</v>
      </c>
      <c r="AT52" s="20">
        <v>0.65419440537583995</v>
      </c>
      <c r="AU52" s="20">
        <v>0.19022721184113589</v>
      </c>
      <c r="AV52" s="20">
        <v>2.6207126101376024</v>
      </c>
      <c r="AW52" s="20">
        <v>1.2892536222177573</v>
      </c>
      <c r="AX52" s="23">
        <f t="shared" si="15"/>
        <v>5.282676477259697</v>
      </c>
    </row>
    <row r="53" spans="1:50" x14ac:dyDescent="0.25">
      <c r="A53" s="3" t="s">
        <v>55</v>
      </c>
      <c r="B53" s="4" t="s">
        <v>15</v>
      </c>
      <c r="C53" s="3" t="s">
        <v>29</v>
      </c>
      <c r="D53" s="3">
        <v>2019</v>
      </c>
      <c r="E53" s="3" t="s">
        <v>85</v>
      </c>
      <c r="F53" s="5">
        <v>33269247689</v>
      </c>
      <c r="G53" s="5">
        <v>1978631967708</v>
      </c>
      <c r="H53" s="7">
        <f t="shared" si="16"/>
        <v>1.6814267752652507E-2</v>
      </c>
      <c r="I53" s="3" t="s">
        <v>55</v>
      </c>
      <c r="J53" s="4" t="s">
        <v>15</v>
      </c>
      <c r="K53" s="3" t="s">
        <v>29</v>
      </c>
      <c r="L53" s="3">
        <v>2019</v>
      </c>
      <c r="M53" s="3" t="s">
        <v>85</v>
      </c>
      <c r="N53" s="5">
        <v>1631941216390</v>
      </c>
      <c r="O53" s="5">
        <f t="shared" si="17"/>
        <v>90967621298.5</v>
      </c>
      <c r="P53" s="5">
        <v>181935242597</v>
      </c>
      <c r="Q53" s="13">
        <v>2</v>
      </c>
      <c r="R53" s="12">
        <f t="shared" si="9"/>
        <v>17.939803120002104</v>
      </c>
      <c r="S53" s="5">
        <v>432092826593</v>
      </c>
      <c r="T53" s="5">
        <v>1845324374750</v>
      </c>
      <c r="U53" s="7">
        <f t="shared" si="13"/>
        <v>0.23415548643123454</v>
      </c>
      <c r="V53" s="7">
        <f t="shared" si="2"/>
        <v>0.28098658371748142</v>
      </c>
      <c r="W53" s="5">
        <v>831937034323</v>
      </c>
      <c r="X53" s="5">
        <v>399844207730</v>
      </c>
      <c r="Y53" s="5">
        <f t="shared" si="10"/>
        <v>432092826593</v>
      </c>
      <c r="Z53" s="5">
        <v>72363471689</v>
      </c>
      <c r="AA53" s="5">
        <v>1845324374750</v>
      </c>
      <c r="AB53" s="7">
        <f t="shared" si="11"/>
        <v>3.9214499455578714E-2</v>
      </c>
      <c r="AC53" s="7">
        <f t="shared" si="4"/>
        <v>5.4900299237810195E-2</v>
      </c>
      <c r="AD53" s="5">
        <v>31921633688</v>
      </c>
      <c r="AE53" s="5">
        <v>1845324374750</v>
      </c>
      <c r="AF53" s="7">
        <f t="shared" si="5"/>
        <v>1.7298657149274727E-2</v>
      </c>
      <c r="AG53" s="7">
        <f t="shared" si="6"/>
        <v>5.7085568592606592E-2</v>
      </c>
      <c r="AH53" s="5">
        <v>1379995841814</v>
      </c>
      <c r="AI53" s="5">
        <v>465328532936</v>
      </c>
      <c r="AJ53" s="7">
        <f t="shared" si="12"/>
        <v>2.9656377035529879</v>
      </c>
      <c r="AK53" s="7">
        <f t="shared" si="3"/>
        <v>1.7793826221317928</v>
      </c>
      <c r="AL53" s="5">
        <v>1845324374750</v>
      </c>
      <c r="AM53" s="5">
        <v>465328532936</v>
      </c>
      <c r="AN53" s="5">
        <f t="shared" si="14"/>
        <v>1379995841814</v>
      </c>
      <c r="AO53" s="5">
        <v>1978631967708</v>
      </c>
      <c r="AP53" s="5">
        <v>1845324374750</v>
      </c>
      <c r="AQ53" s="7">
        <f t="shared" si="7"/>
        <v>1.0722407370661107</v>
      </c>
      <c r="AR53" s="7">
        <f t="shared" si="8"/>
        <v>1.0722407370661107</v>
      </c>
      <c r="AS53" s="20">
        <v>0.28098658371748142</v>
      </c>
      <c r="AT53" s="20">
        <v>5.4900299237810195E-2</v>
      </c>
      <c r="AU53" s="20">
        <v>5.7085568592606592E-2</v>
      </c>
      <c r="AV53" s="20">
        <v>1.7793826221317928</v>
      </c>
      <c r="AW53" s="20">
        <v>1.0722407370661107</v>
      </c>
      <c r="AX53" s="23">
        <f t="shared" si="15"/>
        <v>3.2445958107458015</v>
      </c>
    </row>
    <row r="54" spans="1:50" x14ac:dyDescent="0.25">
      <c r="A54" s="3"/>
      <c r="B54" s="4"/>
      <c r="C54" s="3"/>
      <c r="D54" s="3">
        <v>2020</v>
      </c>
      <c r="E54" s="3"/>
      <c r="F54" s="5">
        <v>20502166781</v>
      </c>
      <c r="G54" s="5">
        <v>1618490505399</v>
      </c>
      <c r="H54" s="7">
        <f t="shared" si="16"/>
        <v>1.2667461880442531E-2</v>
      </c>
      <c r="I54" s="3"/>
      <c r="J54" s="4"/>
      <c r="K54" s="3"/>
      <c r="L54" s="3">
        <v>2020</v>
      </c>
      <c r="M54" s="3"/>
      <c r="N54" s="5">
        <v>1340438220353</v>
      </c>
      <c r="O54" s="5">
        <f t="shared" si="17"/>
        <v>97657239150.5</v>
      </c>
      <c r="P54" s="5">
        <v>195314478301</v>
      </c>
      <c r="Q54" s="13">
        <v>2</v>
      </c>
      <c r="R54" s="12">
        <f t="shared" si="9"/>
        <v>13.725948347641129</v>
      </c>
      <c r="S54" s="5">
        <v>555813402277</v>
      </c>
      <c r="T54" s="5">
        <v>1730596456562</v>
      </c>
      <c r="U54" s="7">
        <f t="shared" si="13"/>
        <v>0.32116869312281959</v>
      </c>
      <c r="V54" s="7">
        <f t="shared" si="2"/>
        <v>0.38540243174738348</v>
      </c>
      <c r="W54" s="5">
        <v>953327437749</v>
      </c>
      <c r="X54" s="5">
        <v>397514035472</v>
      </c>
      <c r="Y54" s="5">
        <f t="shared" si="10"/>
        <v>555813402277</v>
      </c>
      <c r="Z54" s="5">
        <v>51001987460</v>
      </c>
      <c r="AA54" s="5">
        <v>1730596456562</v>
      </c>
      <c r="AB54" s="7">
        <f t="shared" si="11"/>
        <v>2.9470756898069966E-2</v>
      </c>
      <c r="AC54" s="7">
        <f t="shared" si="4"/>
        <v>4.1259059657297953E-2</v>
      </c>
      <c r="AD54" s="5">
        <v>16619896032</v>
      </c>
      <c r="AE54" s="5">
        <v>1730596456562</v>
      </c>
      <c r="AF54" s="7">
        <f t="shared" si="5"/>
        <v>9.6035652731065093E-3</v>
      </c>
      <c r="AG54" s="7">
        <f t="shared" si="6"/>
        <v>3.169176540125148E-2</v>
      </c>
      <c r="AH54" s="5">
        <v>1252813452921</v>
      </c>
      <c r="AI54" s="5">
        <v>477783003641</v>
      </c>
      <c r="AJ54" s="7">
        <f t="shared" si="12"/>
        <v>2.6221390115885073</v>
      </c>
      <c r="AK54" s="7">
        <f t="shared" si="3"/>
        <v>1.5732834069531043</v>
      </c>
      <c r="AL54" s="5">
        <v>1730596456562</v>
      </c>
      <c r="AM54" s="5">
        <v>477783003641</v>
      </c>
      <c r="AN54" s="5">
        <f t="shared" si="14"/>
        <v>1252813452921</v>
      </c>
      <c r="AO54" s="5">
        <v>1618490505399</v>
      </c>
      <c r="AP54" s="5">
        <v>1730596456562</v>
      </c>
      <c r="AQ54" s="7">
        <f t="shared" si="7"/>
        <v>0.93522120611196125</v>
      </c>
      <c r="AR54" s="7">
        <f t="shared" si="8"/>
        <v>0.93522120611196125</v>
      </c>
      <c r="AS54" s="20">
        <v>0.38540243174738348</v>
      </c>
      <c r="AT54" s="20">
        <v>4.1259059657297953E-2</v>
      </c>
      <c r="AU54" s="20">
        <v>3.169176540125148E-2</v>
      </c>
      <c r="AV54" s="20">
        <v>1.5732834069531043</v>
      </c>
      <c r="AW54" s="20">
        <v>0.93522120611196125</v>
      </c>
      <c r="AX54" s="23">
        <f t="shared" si="15"/>
        <v>2.9668578698709984</v>
      </c>
    </row>
    <row r="55" spans="1:50" x14ac:dyDescent="0.25">
      <c r="A55" s="3"/>
      <c r="B55" s="4"/>
      <c r="C55" s="3"/>
      <c r="D55" s="3">
        <v>2021</v>
      </c>
      <c r="E55" s="3"/>
      <c r="F55" s="5">
        <v>8707297154</v>
      </c>
      <c r="G55" s="5">
        <v>1811358512969</v>
      </c>
      <c r="H55" s="7">
        <f t="shared" si="16"/>
        <v>4.807053430702605E-3</v>
      </c>
      <c r="I55" s="3"/>
      <c r="J55" s="4"/>
      <c r="K55" s="3"/>
      <c r="L55" s="3">
        <v>2021</v>
      </c>
      <c r="M55" s="3"/>
      <c r="N55" s="5">
        <v>1508475878604</v>
      </c>
      <c r="O55" s="5">
        <f t="shared" si="17"/>
        <v>122187637229</v>
      </c>
      <c r="P55" s="5">
        <v>244375274458</v>
      </c>
      <c r="Q55" s="13">
        <v>2</v>
      </c>
      <c r="R55" s="12">
        <f t="shared" si="9"/>
        <v>12.345568772860913</v>
      </c>
      <c r="S55" s="5">
        <v>674217918177</v>
      </c>
      <c r="T55" s="5">
        <v>1897208620864</v>
      </c>
      <c r="U55" s="7">
        <f t="shared" si="13"/>
        <v>0.35537363195722627</v>
      </c>
      <c r="V55" s="7">
        <f t="shared" si="2"/>
        <v>0.42644835834867151</v>
      </c>
      <c r="W55" s="5">
        <v>1098971912221</v>
      </c>
      <c r="X55" s="5">
        <v>424753994044</v>
      </c>
      <c r="Y55" s="5">
        <f t="shared" si="10"/>
        <v>674217918177</v>
      </c>
      <c r="Z55" s="5">
        <v>72001656297</v>
      </c>
      <c r="AA55" s="5">
        <v>1897208620864</v>
      </c>
      <c r="AB55" s="7">
        <f t="shared" si="11"/>
        <v>3.7951364707698838E-2</v>
      </c>
      <c r="AC55" s="7">
        <f t="shared" si="4"/>
        <v>5.3131910590778368E-2</v>
      </c>
      <c r="AD55" s="5">
        <v>14144096025</v>
      </c>
      <c r="AE55" s="5">
        <v>1897208620864</v>
      </c>
      <c r="AF55" s="7">
        <f t="shared" si="5"/>
        <v>7.4552138702377894E-3</v>
      </c>
      <c r="AG55" s="7">
        <f t="shared" si="6"/>
        <v>2.4602205771784704E-2</v>
      </c>
      <c r="AH55" s="5">
        <v>1400809378856</v>
      </c>
      <c r="AI55" s="5">
        <v>496399242008</v>
      </c>
      <c r="AJ55" s="7">
        <f t="shared" si="12"/>
        <v>2.821941011008684</v>
      </c>
      <c r="AK55" s="7">
        <f t="shared" si="3"/>
        <v>1.6931646066052104</v>
      </c>
      <c r="AL55" s="5">
        <v>1897208620864</v>
      </c>
      <c r="AM55" s="5">
        <v>496399242008</v>
      </c>
      <c r="AN55" s="5">
        <f t="shared" si="14"/>
        <v>1400809378856</v>
      </c>
      <c r="AO55" s="5">
        <v>1811358512969</v>
      </c>
      <c r="AP55" s="5">
        <v>1897208620864</v>
      </c>
      <c r="AQ55" s="7">
        <f t="shared" si="7"/>
        <v>0.95474925269109134</v>
      </c>
      <c r="AR55" s="7">
        <f t="shared" si="8"/>
        <v>0.95474925269109134</v>
      </c>
      <c r="AS55" s="20">
        <v>0.42644835834867151</v>
      </c>
      <c r="AT55" s="20">
        <v>5.3131910590778368E-2</v>
      </c>
      <c r="AU55" s="20">
        <v>2.4602205771784704E-2</v>
      </c>
      <c r="AV55" s="20">
        <v>1.6931646066052104</v>
      </c>
      <c r="AW55" s="20">
        <v>0.95474925269109134</v>
      </c>
      <c r="AX55" s="23">
        <f t="shared" si="15"/>
        <v>3.1520963340075361</v>
      </c>
    </row>
    <row r="56" spans="1:50" x14ac:dyDescent="0.25">
      <c r="A56" s="3"/>
      <c r="B56" s="3"/>
      <c r="C56" s="3"/>
      <c r="D56" s="3">
        <v>2022</v>
      </c>
      <c r="E56" s="3"/>
      <c r="F56" s="5">
        <v>12421431611</v>
      </c>
      <c r="G56" s="5">
        <v>2192317036972</v>
      </c>
      <c r="H56" s="7">
        <f t="shared" si="16"/>
        <v>5.6658920226959151E-3</v>
      </c>
      <c r="I56" s="3"/>
      <c r="J56" s="3"/>
      <c r="K56" s="3"/>
      <c r="L56" s="3">
        <v>2022</v>
      </c>
      <c r="M56" s="3"/>
      <c r="N56" s="5">
        <v>1802448441042</v>
      </c>
      <c r="O56" s="5">
        <f t="shared" si="17"/>
        <v>135981866545.5</v>
      </c>
      <c r="P56" s="5">
        <v>271963733091</v>
      </c>
      <c r="Q56" s="13">
        <v>2</v>
      </c>
      <c r="R56" s="12">
        <f t="shared" si="9"/>
        <v>13.25506471437421</v>
      </c>
      <c r="S56" s="5">
        <v>526747000679</v>
      </c>
      <c r="T56" s="5">
        <v>1743360564308</v>
      </c>
      <c r="U56" s="7">
        <f t="shared" si="13"/>
        <v>0.30214461165587053</v>
      </c>
      <c r="V56" s="7">
        <f t="shared" si="2"/>
        <v>0.36257353398704462</v>
      </c>
      <c r="W56" s="5">
        <v>1002259381508</v>
      </c>
      <c r="X56" s="5">
        <v>475512380829</v>
      </c>
      <c r="Y56" s="5">
        <f t="shared" si="10"/>
        <v>526747000679</v>
      </c>
      <c r="Z56" s="5">
        <v>91860475493</v>
      </c>
      <c r="AA56" s="5">
        <v>1743360564308</v>
      </c>
      <c r="AB56" s="7">
        <f t="shared" si="11"/>
        <v>5.2691610314968086E-2</v>
      </c>
      <c r="AC56" s="7">
        <f t="shared" si="4"/>
        <v>7.3768254440955319E-2</v>
      </c>
      <c r="AD56" s="5">
        <v>11879356150</v>
      </c>
      <c r="AE56" s="5">
        <v>1743360564308</v>
      </c>
      <c r="AF56" s="7">
        <f t="shared" si="5"/>
        <v>6.8140557915598639E-3</v>
      </c>
      <c r="AG56" s="7">
        <f t="shared" si="6"/>
        <v>2.248638411214755E-2</v>
      </c>
      <c r="AH56" s="5">
        <v>1228878971007</v>
      </c>
      <c r="AI56" s="5">
        <v>514481593301</v>
      </c>
      <c r="AJ56" s="7">
        <f t="shared" si="12"/>
        <v>2.3885771366907549</v>
      </c>
      <c r="AK56" s="7">
        <f t="shared" si="3"/>
        <v>1.4331462820144529</v>
      </c>
      <c r="AL56" s="5">
        <v>1743360564308</v>
      </c>
      <c r="AM56" s="5">
        <v>514481593301</v>
      </c>
      <c r="AN56" s="5">
        <f t="shared" si="14"/>
        <v>1228878971007</v>
      </c>
      <c r="AO56" s="5">
        <v>2192317036972</v>
      </c>
      <c r="AP56" s="5">
        <v>1743360564308</v>
      </c>
      <c r="AQ56" s="7">
        <f t="shared" si="7"/>
        <v>1.2575235908483489</v>
      </c>
      <c r="AR56" s="7">
        <f t="shared" si="8"/>
        <v>1.2575235908483489</v>
      </c>
      <c r="AS56" s="20">
        <v>0.36257353398704462</v>
      </c>
      <c r="AT56" s="20">
        <v>7.3768254440955319E-2</v>
      </c>
      <c r="AU56" s="20">
        <v>2.248638411214755E-2</v>
      </c>
      <c r="AV56" s="20">
        <v>1.4331462820144529</v>
      </c>
      <c r="AW56" s="20">
        <v>1.2575235908483489</v>
      </c>
      <c r="AX56" s="23">
        <f t="shared" si="15"/>
        <v>3.1494980454029493</v>
      </c>
    </row>
    <row r="57" spans="1:50" x14ac:dyDescent="0.25">
      <c r="A57" s="3"/>
      <c r="B57" s="3"/>
      <c r="C57" s="3"/>
      <c r="D57" s="3">
        <v>2023</v>
      </c>
      <c r="E57" s="3"/>
      <c r="F57" s="5">
        <v>13047316641</v>
      </c>
      <c r="G57" s="5">
        <v>2469277515021</v>
      </c>
      <c r="H57" s="7">
        <f t="shared" si="16"/>
        <v>5.2838599799460125E-3</v>
      </c>
      <c r="I57" s="3"/>
      <c r="J57" s="3"/>
      <c r="K57" s="3"/>
      <c r="L57" s="3">
        <v>2023</v>
      </c>
      <c r="M57" s="3"/>
      <c r="N57" s="5">
        <v>2054643588741</v>
      </c>
      <c r="O57" s="5">
        <f t="shared" si="17"/>
        <v>161918913434</v>
      </c>
      <c r="P57" s="5">
        <v>323837826868</v>
      </c>
      <c r="Q57" s="13">
        <v>2</v>
      </c>
      <c r="R57" s="12">
        <f t="shared" si="9"/>
        <v>12.689336564616315</v>
      </c>
      <c r="S57" s="5">
        <v>454795179169</v>
      </c>
      <c r="T57" s="5">
        <v>1697127945146</v>
      </c>
      <c r="U57" s="7">
        <f t="shared" si="13"/>
        <v>0.26797931203111208</v>
      </c>
      <c r="V57" s="7">
        <f t="shared" si="2"/>
        <v>0.32157517443733447</v>
      </c>
      <c r="W57" s="5">
        <v>927661299734</v>
      </c>
      <c r="X57" s="5">
        <v>472866120565</v>
      </c>
      <c r="Y57" s="5">
        <f t="shared" si="10"/>
        <v>454795179169</v>
      </c>
      <c r="Z57" s="5">
        <v>97956878660</v>
      </c>
      <c r="AA57" s="5">
        <v>1697127945146</v>
      </c>
      <c r="AB57" s="7">
        <f t="shared" si="11"/>
        <v>5.7719206698687055E-2</v>
      </c>
      <c r="AC57" s="7">
        <f t="shared" si="4"/>
        <v>8.080688937816187E-2</v>
      </c>
      <c r="AD57" s="5">
        <v>13209809767</v>
      </c>
      <c r="AE57" s="5">
        <v>1697127945146</v>
      </c>
      <c r="AF57" s="7">
        <f t="shared" si="5"/>
        <v>7.7836263345858643E-3</v>
      </c>
      <c r="AG57" s="7">
        <f t="shared" si="6"/>
        <v>2.5685966904133353E-2</v>
      </c>
      <c r="AH57" s="5">
        <v>1172370336093</v>
      </c>
      <c r="AI57" s="5">
        <v>524757609053</v>
      </c>
      <c r="AJ57" s="7">
        <f t="shared" si="12"/>
        <v>2.2341178400608799</v>
      </c>
      <c r="AK57" s="7">
        <f t="shared" si="3"/>
        <v>1.3404707040365278</v>
      </c>
      <c r="AL57" s="5">
        <v>1697127945146</v>
      </c>
      <c r="AM57" s="5">
        <v>524757609053</v>
      </c>
      <c r="AN57" s="5">
        <f t="shared" si="14"/>
        <v>1172370336093</v>
      </c>
      <c r="AO57" s="5">
        <v>2469277515021</v>
      </c>
      <c r="AP57" s="5">
        <v>1697127945146</v>
      </c>
      <c r="AQ57" s="7">
        <f t="shared" si="7"/>
        <v>1.4549742829251295</v>
      </c>
      <c r="AR57" s="7">
        <f t="shared" si="8"/>
        <v>1.4549742829251295</v>
      </c>
      <c r="AS57" s="20">
        <v>0.32157517443733447</v>
      </c>
      <c r="AT57" s="20">
        <v>8.080688937816187E-2</v>
      </c>
      <c r="AU57" s="20">
        <v>2.5685966904133353E-2</v>
      </c>
      <c r="AV57" s="20">
        <v>1.3404707040365278</v>
      </c>
      <c r="AW57" s="20">
        <v>1.4549742829251295</v>
      </c>
      <c r="AX57" s="23">
        <f t="shared" si="15"/>
        <v>3.2235130176812872</v>
      </c>
    </row>
    <row r="58" spans="1:50" x14ac:dyDescent="0.25">
      <c r="A58" s="3" t="s">
        <v>56</v>
      </c>
      <c r="B58" s="3" t="s">
        <v>30</v>
      </c>
      <c r="C58" s="3" t="s">
        <v>31</v>
      </c>
      <c r="D58" s="3">
        <v>2019</v>
      </c>
      <c r="E58" s="3" t="s">
        <v>84</v>
      </c>
      <c r="F58" s="5">
        <v>552674000000</v>
      </c>
      <c r="G58" s="5">
        <v>8654646000000</v>
      </c>
      <c r="H58" s="7">
        <f t="shared" si="16"/>
        <v>6.3858648869058302E-2</v>
      </c>
      <c r="I58" s="3" t="s">
        <v>56</v>
      </c>
      <c r="J58" s="3" t="s">
        <v>30</v>
      </c>
      <c r="K58" s="3" t="s">
        <v>31</v>
      </c>
      <c r="L58" s="3">
        <v>2019</v>
      </c>
      <c r="M58" s="3" t="s">
        <v>84</v>
      </c>
      <c r="N58" s="5">
        <v>7074249000000</v>
      </c>
      <c r="O58" s="5">
        <f t="shared" si="17"/>
        <v>595783500000</v>
      </c>
      <c r="P58" s="5">
        <v>1191567000000</v>
      </c>
      <c r="Q58" s="13">
        <v>2</v>
      </c>
      <c r="R58" s="12">
        <f t="shared" si="9"/>
        <v>11.873858540896148</v>
      </c>
      <c r="S58" s="5">
        <v>-714343000000</v>
      </c>
      <c r="T58" s="5">
        <v>3820809000000</v>
      </c>
      <c r="U58" s="7">
        <f t="shared" si="13"/>
        <v>-0.18696119067977487</v>
      </c>
      <c r="V58" s="7">
        <f t="shared" si="2"/>
        <v>-0.22435342881572984</v>
      </c>
      <c r="W58" s="5">
        <v>1904047000000</v>
      </c>
      <c r="X58" s="5">
        <v>2618390000000</v>
      </c>
      <c r="Y58" s="5">
        <f t="shared" si="10"/>
        <v>-714343000000</v>
      </c>
      <c r="Z58" s="5">
        <v>1349905000000</v>
      </c>
      <c r="AA58" s="5">
        <v>3820809000000</v>
      </c>
      <c r="AB58" s="7">
        <f t="shared" si="11"/>
        <v>0.3533034496097554</v>
      </c>
      <c r="AC58" s="7">
        <f t="shared" si="4"/>
        <v>0.49462482945365754</v>
      </c>
      <c r="AD58" s="5">
        <v>314601000000</v>
      </c>
      <c r="AE58" s="5">
        <v>3820809000000</v>
      </c>
      <c r="AF58" s="7">
        <f t="shared" si="5"/>
        <v>8.2338844993298535E-2</v>
      </c>
      <c r="AG58" s="7">
        <f t="shared" si="6"/>
        <v>0.27171818847788515</v>
      </c>
      <c r="AH58" s="5">
        <v>530681000000</v>
      </c>
      <c r="AI58" s="5">
        <v>3290128000000</v>
      </c>
      <c r="AJ58" s="7">
        <f t="shared" si="12"/>
        <v>0.1612949405007951</v>
      </c>
      <c r="AK58" s="7">
        <f t="shared" si="3"/>
        <v>9.6776964300477053E-2</v>
      </c>
      <c r="AL58" s="5">
        <v>3820809000000</v>
      </c>
      <c r="AM58" s="5">
        <v>3290128000000</v>
      </c>
      <c r="AN58" s="5">
        <f t="shared" si="14"/>
        <v>530681000000</v>
      </c>
      <c r="AO58" s="5">
        <v>8654646000000</v>
      </c>
      <c r="AP58" s="5">
        <v>3820809000000</v>
      </c>
      <c r="AQ58" s="7">
        <f t="shared" si="7"/>
        <v>2.2651344257197885</v>
      </c>
      <c r="AR58" s="7">
        <f t="shared" si="8"/>
        <v>2.2651344257197885</v>
      </c>
      <c r="AS58" s="20">
        <v>-0.22435342881572984</v>
      </c>
      <c r="AT58" s="20">
        <v>0.49462482945365754</v>
      </c>
      <c r="AU58" s="20">
        <v>0.27171818847788515</v>
      </c>
      <c r="AV58" s="20">
        <v>9.6776964300477053E-2</v>
      </c>
      <c r="AW58" s="20">
        <v>2.2651344257197885</v>
      </c>
      <c r="AX58" s="23">
        <f t="shared" si="15"/>
        <v>2.9039009791360781</v>
      </c>
    </row>
    <row r="59" spans="1:50" x14ac:dyDescent="0.25">
      <c r="A59" s="3"/>
      <c r="B59" s="3"/>
      <c r="C59" s="3"/>
      <c r="D59" s="3">
        <v>2020</v>
      </c>
      <c r="E59" s="3"/>
      <c r="F59" s="5">
        <v>405307000000</v>
      </c>
      <c r="G59" s="5">
        <v>6746594000000</v>
      </c>
      <c r="H59" s="7">
        <f t="shared" si="16"/>
        <v>6.0075795282775277E-2</v>
      </c>
      <c r="I59" s="3"/>
      <c r="J59" s="3"/>
      <c r="K59" s="3"/>
      <c r="L59" s="3">
        <v>2020</v>
      </c>
      <c r="M59" s="3"/>
      <c r="N59" s="5">
        <v>5439936000000</v>
      </c>
      <c r="O59" s="5">
        <f t="shared" si="17"/>
        <v>482251500000</v>
      </c>
      <c r="P59" s="5">
        <v>964503000000</v>
      </c>
      <c r="Q59" s="13">
        <v>2</v>
      </c>
      <c r="R59" s="12">
        <f t="shared" si="9"/>
        <v>11.280288397236712</v>
      </c>
      <c r="S59" s="5">
        <v>-1227833000000</v>
      </c>
      <c r="T59" s="5">
        <v>4510511000000</v>
      </c>
      <c r="U59" s="7">
        <f t="shared" si="13"/>
        <v>-0.27221594183009418</v>
      </c>
      <c r="V59" s="7">
        <f t="shared" si="2"/>
        <v>-0.32665913019611298</v>
      </c>
      <c r="W59" s="5">
        <v>1535266000000</v>
      </c>
      <c r="X59" s="5">
        <v>2763099000000</v>
      </c>
      <c r="Y59" s="5">
        <f t="shared" si="10"/>
        <v>-1227833000000</v>
      </c>
      <c r="Z59" s="5">
        <v>1695855000000</v>
      </c>
      <c r="AA59" s="5">
        <v>4510511000000</v>
      </c>
      <c r="AB59" s="7">
        <f t="shared" si="11"/>
        <v>0.37597846452430778</v>
      </c>
      <c r="AC59" s="7">
        <f t="shared" si="4"/>
        <v>0.52636985033403083</v>
      </c>
      <c r="AD59" s="5">
        <v>407687000000</v>
      </c>
      <c r="AE59" s="5">
        <v>4510511000000</v>
      </c>
      <c r="AF59" s="7">
        <f t="shared" si="5"/>
        <v>9.0385989525355329E-2</v>
      </c>
      <c r="AG59" s="7">
        <f t="shared" si="6"/>
        <v>0.29827376543367257</v>
      </c>
      <c r="AH59" s="5">
        <v>184734000000</v>
      </c>
      <c r="AI59" s="5">
        <v>4325777000000</v>
      </c>
      <c r="AJ59" s="7">
        <f t="shared" si="12"/>
        <v>4.2705391424477039E-2</v>
      </c>
      <c r="AK59" s="7">
        <f t="shared" si="3"/>
        <v>2.5623234854686223E-2</v>
      </c>
      <c r="AL59" s="5">
        <v>4510511000000</v>
      </c>
      <c r="AM59" s="5">
        <v>4325777000000</v>
      </c>
      <c r="AN59" s="5">
        <f t="shared" si="14"/>
        <v>184734000000</v>
      </c>
      <c r="AO59" s="5">
        <v>6746594000000</v>
      </c>
      <c r="AP59" s="5">
        <v>4510511000000</v>
      </c>
      <c r="AQ59" s="7">
        <f t="shared" si="7"/>
        <v>1.4957493729646154</v>
      </c>
      <c r="AR59" s="7">
        <f t="shared" si="8"/>
        <v>1.4957493729646154</v>
      </c>
      <c r="AS59" s="20">
        <v>-0.32665913019611298</v>
      </c>
      <c r="AT59" s="20">
        <v>0.52636985033403083</v>
      </c>
      <c r="AU59" s="20">
        <v>0.29827376543367257</v>
      </c>
      <c r="AV59" s="20">
        <v>2.5623234854686223E-2</v>
      </c>
      <c r="AW59" s="20">
        <v>1.4957493729646154</v>
      </c>
      <c r="AX59" s="23">
        <f t="shared" si="15"/>
        <v>2.0193570933908922</v>
      </c>
    </row>
    <row r="60" spans="1:50" x14ac:dyDescent="0.25">
      <c r="A60" s="3"/>
      <c r="B60" s="3"/>
      <c r="C60" s="3"/>
      <c r="D60" s="3">
        <v>2021</v>
      </c>
      <c r="E60" s="3"/>
      <c r="F60" s="5">
        <v>337548000000</v>
      </c>
      <c r="G60" s="5">
        <v>6655222000000</v>
      </c>
      <c r="H60" s="7">
        <f t="shared" si="16"/>
        <v>5.0719269770414868E-2</v>
      </c>
      <c r="I60" s="3"/>
      <c r="J60" s="3"/>
      <c r="K60" s="3"/>
      <c r="L60" s="3">
        <v>2021</v>
      </c>
      <c r="M60" s="3"/>
      <c r="N60" s="5">
        <v>5458528000000</v>
      </c>
      <c r="O60" s="5">
        <f t="shared" si="17"/>
        <v>525549500000</v>
      </c>
      <c r="P60" s="5">
        <v>1051099000000</v>
      </c>
      <c r="Q60" s="13">
        <v>2</v>
      </c>
      <c r="R60" s="12">
        <f t="shared" si="9"/>
        <v>10.386325170131453</v>
      </c>
      <c r="S60" s="5">
        <v>-379207000000</v>
      </c>
      <c r="T60" s="5">
        <v>4650488000000</v>
      </c>
      <c r="U60" s="7">
        <f t="shared" si="13"/>
        <v>-8.154133501688425E-2</v>
      </c>
      <c r="V60" s="7">
        <f t="shared" si="2"/>
        <v>-9.7849602020261092E-2</v>
      </c>
      <c r="W60" s="5">
        <v>2063277000000</v>
      </c>
      <c r="X60" s="5">
        <v>2442484000000</v>
      </c>
      <c r="Y60" s="5">
        <f t="shared" si="10"/>
        <v>-379207000000</v>
      </c>
      <c r="Z60" s="5">
        <v>2012562000000</v>
      </c>
      <c r="AA60" s="5">
        <v>4650488000000</v>
      </c>
      <c r="AB60" s="7">
        <f t="shared" si="11"/>
        <v>0.43276361534531432</v>
      </c>
      <c r="AC60" s="7">
        <f t="shared" si="4"/>
        <v>0.60586906148344</v>
      </c>
      <c r="AD60" s="5">
        <v>314915000000</v>
      </c>
      <c r="AE60" s="5">
        <v>4650488000000</v>
      </c>
      <c r="AF60" s="7">
        <f t="shared" si="5"/>
        <v>6.7716549316974906E-2</v>
      </c>
      <c r="AG60" s="7">
        <f t="shared" si="6"/>
        <v>0.22346461274601717</v>
      </c>
      <c r="AH60" s="5">
        <v>584405000000</v>
      </c>
      <c r="AI60" s="5">
        <v>4066083000000</v>
      </c>
      <c r="AJ60" s="7">
        <f t="shared" si="12"/>
        <v>0.14372677586758559</v>
      </c>
      <c r="AK60" s="7">
        <f t="shared" si="3"/>
        <v>8.6236065520551353E-2</v>
      </c>
      <c r="AL60" s="5">
        <v>4650488000000</v>
      </c>
      <c r="AM60" s="5">
        <v>4066083000000</v>
      </c>
      <c r="AN60" s="5">
        <f t="shared" si="14"/>
        <v>584405000000</v>
      </c>
      <c r="AO60" s="5">
        <v>6655222000000</v>
      </c>
      <c r="AP60" s="5">
        <v>4650488000000</v>
      </c>
      <c r="AQ60" s="7">
        <f t="shared" si="7"/>
        <v>1.4310803511373431</v>
      </c>
      <c r="AR60" s="7">
        <f t="shared" si="8"/>
        <v>1.4310803511373431</v>
      </c>
      <c r="AS60" s="20">
        <v>-9.7849602020261092E-2</v>
      </c>
      <c r="AT60" s="20">
        <v>0.60586906148344</v>
      </c>
      <c r="AU60" s="20">
        <v>0.22346461274601717</v>
      </c>
      <c r="AV60" s="20">
        <v>8.6236065520551353E-2</v>
      </c>
      <c r="AW60" s="20">
        <v>1.4310803511373431</v>
      </c>
      <c r="AX60" s="23">
        <f t="shared" si="15"/>
        <v>2.2488004888670905</v>
      </c>
    </row>
    <row r="61" spans="1:50" x14ac:dyDescent="0.25">
      <c r="A61" s="3"/>
      <c r="B61" s="3"/>
      <c r="C61" s="3"/>
      <c r="D61" s="3">
        <v>2022</v>
      </c>
      <c r="E61" s="3"/>
      <c r="F61" s="5">
        <v>429634000000</v>
      </c>
      <c r="G61" s="5">
        <v>7017530000000</v>
      </c>
      <c r="H61" s="7">
        <f t="shared" si="16"/>
        <v>6.1222965915357683E-2</v>
      </c>
      <c r="I61" s="3"/>
      <c r="J61" s="3"/>
      <c r="K61" s="3"/>
      <c r="L61" s="3">
        <v>2022</v>
      </c>
      <c r="M61" s="3"/>
      <c r="N61" s="5">
        <v>5735720000000</v>
      </c>
      <c r="O61" s="5">
        <f t="shared" si="17"/>
        <v>463903000000</v>
      </c>
      <c r="P61" s="5">
        <v>927806000000</v>
      </c>
      <c r="Q61" s="13">
        <v>2</v>
      </c>
      <c r="R61" s="12">
        <f t="shared" si="9"/>
        <v>12.364050243262062</v>
      </c>
      <c r="S61" s="5">
        <v>-755563000000</v>
      </c>
      <c r="T61" s="5">
        <v>3784871000000</v>
      </c>
      <c r="U61" s="7">
        <f t="shared" si="13"/>
        <v>-0.19962714713394458</v>
      </c>
      <c r="V61" s="7">
        <f t="shared" si="2"/>
        <v>-0.23955257656073348</v>
      </c>
      <c r="W61" s="5">
        <v>1543309000000</v>
      </c>
      <c r="X61" s="5">
        <v>2298872000000</v>
      </c>
      <c r="Y61" s="5">
        <f t="shared" si="10"/>
        <v>-755563000000</v>
      </c>
      <c r="Z61" s="5">
        <v>2430951000000</v>
      </c>
      <c r="AA61" s="5">
        <v>3784871000000</v>
      </c>
      <c r="AB61" s="7">
        <f t="shared" si="11"/>
        <v>0.64228107113822375</v>
      </c>
      <c r="AC61" s="7">
        <f t="shared" si="4"/>
        <v>0.89919349959351313</v>
      </c>
      <c r="AD61" s="5">
        <v>397032000000</v>
      </c>
      <c r="AE61" s="5">
        <v>3784871000000</v>
      </c>
      <c r="AF61" s="7">
        <f t="shared" si="5"/>
        <v>0.10489974427133712</v>
      </c>
      <c r="AG61" s="7">
        <f t="shared" si="6"/>
        <v>0.34616915609541249</v>
      </c>
      <c r="AH61" s="5">
        <v>166017000000</v>
      </c>
      <c r="AI61" s="5">
        <v>3618854000000</v>
      </c>
      <c r="AJ61" s="7">
        <f t="shared" si="12"/>
        <v>4.5875572764195516E-2</v>
      </c>
      <c r="AK61" s="7">
        <f t="shared" si="3"/>
        <v>2.7525343658517307E-2</v>
      </c>
      <c r="AL61" s="5">
        <v>3784871000000</v>
      </c>
      <c r="AM61" s="5">
        <v>3618854000000</v>
      </c>
      <c r="AN61" s="5">
        <f t="shared" si="14"/>
        <v>166017000000</v>
      </c>
      <c r="AO61" s="5">
        <v>7017530000000</v>
      </c>
      <c r="AP61" s="5">
        <v>3784871000000</v>
      </c>
      <c r="AQ61" s="7">
        <f t="shared" si="7"/>
        <v>1.8541001793720315</v>
      </c>
      <c r="AR61" s="7">
        <f t="shared" si="8"/>
        <v>1.8541001793720315</v>
      </c>
      <c r="AS61" s="20">
        <v>-0.23955257656073348</v>
      </c>
      <c r="AT61" s="20">
        <v>0.89919349959351313</v>
      </c>
      <c r="AU61" s="20">
        <v>0.34616915609541249</v>
      </c>
      <c r="AV61" s="20">
        <v>2.7525343658517307E-2</v>
      </c>
      <c r="AW61" s="20">
        <v>1.8541001793720315</v>
      </c>
      <c r="AX61" s="23">
        <f t="shared" si="15"/>
        <v>2.8874356021587406</v>
      </c>
    </row>
    <row r="62" spans="1:50" x14ac:dyDescent="0.25">
      <c r="A62" s="3"/>
      <c r="B62" s="3"/>
      <c r="C62" s="3"/>
      <c r="D62" s="3">
        <v>2023</v>
      </c>
      <c r="E62" s="3"/>
      <c r="F62" s="5">
        <v>255350000000</v>
      </c>
      <c r="G62" s="5">
        <v>6914802000000</v>
      </c>
      <c r="H62" s="7">
        <f t="shared" si="16"/>
        <v>3.6928027729499699E-2</v>
      </c>
      <c r="I62" s="3"/>
      <c r="J62" s="3"/>
      <c r="K62" s="3"/>
      <c r="L62" s="3">
        <v>2023</v>
      </c>
      <c r="M62" s="3"/>
      <c r="N62" s="5">
        <v>5706132000000</v>
      </c>
      <c r="O62" s="5">
        <f t="shared" si="17"/>
        <v>544821500000</v>
      </c>
      <c r="P62" s="5">
        <v>1089643000000</v>
      </c>
      <c r="Q62" s="13">
        <v>2</v>
      </c>
      <c r="R62" s="12">
        <f t="shared" si="9"/>
        <v>10.473397250292068</v>
      </c>
      <c r="S62" s="5">
        <v>-545009000000</v>
      </c>
      <c r="T62" s="5">
        <v>3641458000000</v>
      </c>
      <c r="U62" s="7">
        <f t="shared" si="13"/>
        <v>-0.14966779789853404</v>
      </c>
      <c r="V62" s="7">
        <f t="shared" si="2"/>
        <v>-0.17960135747824085</v>
      </c>
      <c r="W62" s="5">
        <v>1626520000000</v>
      </c>
      <c r="X62" s="5">
        <v>2171529000000</v>
      </c>
      <c r="Y62" s="5">
        <f t="shared" si="10"/>
        <v>-545009000000</v>
      </c>
      <c r="Z62" s="5">
        <v>2691846000000</v>
      </c>
      <c r="AA62" s="5">
        <v>3641458000000</v>
      </c>
      <c r="AB62" s="7">
        <f t="shared" si="11"/>
        <v>0.73922203688742261</v>
      </c>
      <c r="AC62" s="7">
        <f t="shared" si="4"/>
        <v>1.0349108516423915</v>
      </c>
      <c r="AD62" s="5">
        <v>266339000000</v>
      </c>
      <c r="AE62" s="5">
        <v>3641458000000</v>
      </c>
      <c r="AF62" s="7">
        <f t="shared" si="5"/>
        <v>7.3140758454443247E-2</v>
      </c>
      <c r="AG62" s="7">
        <f t="shared" si="6"/>
        <v>0.24136450289966271</v>
      </c>
      <c r="AH62" s="5">
        <v>259155000000</v>
      </c>
      <c r="AI62" s="5">
        <v>3382303000000</v>
      </c>
      <c r="AJ62" s="7">
        <f t="shared" si="12"/>
        <v>7.6620870454243747E-2</v>
      </c>
      <c r="AK62" s="7">
        <f t="shared" si="3"/>
        <v>4.5972522272546244E-2</v>
      </c>
      <c r="AL62" s="5">
        <v>3641458000000</v>
      </c>
      <c r="AM62" s="5">
        <v>3382303000000</v>
      </c>
      <c r="AN62" s="5">
        <f t="shared" si="14"/>
        <v>259155000000</v>
      </c>
      <c r="AO62" s="5">
        <v>6914802000000</v>
      </c>
      <c r="AP62" s="5">
        <v>3641458000000</v>
      </c>
      <c r="AQ62" s="7">
        <f t="shared" si="7"/>
        <v>1.8989102716549251</v>
      </c>
      <c r="AR62" s="7">
        <f t="shared" si="8"/>
        <v>1.8989102716549251</v>
      </c>
      <c r="AS62" s="20">
        <v>-0.17960135747824085</v>
      </c>
      <c r="AT62" s="20">
        <v>1.0349108516423915</v>
      </c>
      <c r="AU62" s="20">
        <v>0.24136450289966271</v>
      </c>
      <c r="AV62" s="20">
        <v>4.5972522272546244E-2</v>
      </c>
      <c r="AW62" s="20">
        <v>1.8989102716549251</v>
      </c>
      <c r="AX62" s="23">
        <f t="shared" si="15"/>
        <v>3.0415567909912848</v>
      </c>
    </row>
    <row r="63" spans="1:50" x14ac:dyDescent="0.25">
      <c r="A63" s="3" t="s">
        <v>57</v>
      </c>
      <c r="B63" s="3" t="s">
        <v>32</v>
      </c>
      <c r="C63" s="3" t="s">
        <v>33</v>
      </c>
      <c r="D63" s="3">
        <v>2019</v>
      </c>
      <c r="E63" s="3" t="s">
        <v>85</v>
      </c>
      <c r="F63" s="5">
        <v>78298581843</v>
      </c>
      <c r="G63" s="5">
        <v>1748819551691</v>
      </c>
      <c r="H63" s="7">
        <f t="shared" si="16"/>
        <v>4.4772247523931288E-2</v>
      </c>
      <c r="I63" s="3" t="s">
        <v>57</v>
      </c>
      <c r="J63" s="3" t="s">
        <v>32</v>
      </c>
      <c r="K63" s="3" t="s">
        <v>33</v>
      </c>
      <c r="L63" s="3">
        <v>2019</v>
      </c>
      <c r="M63" s="3" t="s">
        <v>85</v>
      </c>
      <c r="N63" s="5">
        <v>905198021603</v>
      </c>
      <c r="O63" s="5">
        <f t="shared" si="17"/>
        <v>162868105741</v>
      </c>
      <c r="P63" s="5">
        <v>325736211482</v>
      </c>
      <c r="Q63" s="13">
        <v>2</v>
      </c>
      <c r="R63" s="7">
        <f t="shared" si="9"/>
        <v>5.5578593333828392</v>
      </c>
      <c r="S63" s="5">
        <v>692410648901</v>
      </c>
      <c r="T63" s="5">
        <v>1110366038014</v>
      </c>
      <c r="U63" s="7">
        <f t="shared" si="13"/>
        <v>0.62358774061519862</v>
      </c>
      <c r="V63" s="7">
        <f t="shared" si="2"/>
        <v>0.74830528873823832</v>
      </c>
      <c r="W63" s="5">
        <v>902827833509</v>
      </c>
      <c r="X63" s="5">
        <v>210417184608</v>
      </c>
      <c r="Y63" s="5">
        <f t="shared" si="10"/>
        <v>692410648901</v>
      </c>
      <c r="Z63" s="5">
        <v>595427466633</v>
      </c>
      <c r="AA63" s="5">
        <v>1110366038014</v>
      </c>
      <c r="AB63" s="7">
        <f t="shared" si="11"/>
        <v>0.53624430705569959</v>
      </c>
      <c r="AC63" s="7">
        <f t="shared" si="4"/>
        <v>0.75074202987797933</v>
      </c>
      <c r="AD63" s="5">
        <v>104353775869</v>
      </c>
      <c r="AE63" s="5">
        <v>1110366038014</v>
      </c>
      <c r="AF63" s="7">
        <f t="shared" si="5"/>
        <v>9.3981419006336955E-2</v>
      </c>
      <c r="AG63" s="7">
        <f t="shared" si="6"/>
        <v>0.31013868272091194</v>
      </c>
      <c r="AH63" s="5">
        <v>833087509370</v>
      </c>
      <c r="AI63" s="5">
        <v>277278528644</v>
      </c>
      <c r="AJ63" s="7">
        <f t="shared" si="12"/>
        <v>3.0045150392427513</v>
      </c>
      <c r="AK63" s="7">
        <f t="shared" si="3"/>
        <v>1.8027090235456507</v>
      </c>
      <c r="AL63" s="5">
        <v>1110366038014</v>
      </c>
      <c r="AM63" s="5">
        <v>277278528644</v>
      </c>
      <c r="AN63" s="5">
        <f t="shared" si="14"/>
        <v>833087509370</v>
      </c>
      <c r="AO63" s="5">
        <v>1748819551691</v>
      </c>
      <c r="AP63" s="5">
        <v>1110366038014</v>
      </c>
      <c r="AQ63" s="7">
        <f t="shared" si="7"/>
        <v>1.5749937334349109</v>
      </c>
      <c r="AR63" s="7">
        <f t="shared" si="8"/>
        <v>1.5749937334349109</v>
      </c>
      <c r="AS63" s="20">
        <v>0.74830528873823832</v>
      </c>
      <c r="AT63" s="20">
        <v>0.75074202987797933</v>
      </c>
      <c r="AU63" s="20">
        <v>0.31013868272091194</v>
      </c>
      <c r="AV63" s="20">
        <v>1.8027090235456507</v>
      </c>
      <c r="AW63" s="20">
        <v>1.5749937334349109</v>
      </c>
      <c r="AX63" s="23">
        <f t="shared" si="15"/>
        <v>5.186888758317691</v>
      </c>
    </row>
    <row r="64" spans="1:50" x14ac:dyDescent="0.25">
      <c r="A64" s="3"/>
      <c r="B64" s="3"/>
      <c r="C64" s="3"/>
      <c r="D64" s="3">
        <v>2020</v>
      </c>
      <c r="E64" s="3"/>
      <c r="F64" s="5">
        <v>131555433792</v>
      </c>
      <c r="G64" s="5">
        <v>245551577771</v>
      </c>
      <c r="H64" s="7">
        <f t="shared" si="16"/>
        <v>0.5357547892226856</v>
      </c>
      <c r="I64" s="3"/>
      <c r="J64" s="3"/>
      <c r="K64" s="3"/>
      <c r="L64" s="3">
        <v>2020</v>
      </c>
      <c r="M64" s="3"/>
      <c r="N64" s="5">
        <v>117999792613</v>
      </c>
      <c r="O64" s="5">
        <f t="shared" si="17"/>
        <v>75901656974</v>
      </c>
      <c r="P64" s="5">
        <v>151803313948</v>
      </c>
      <c r="Q64" s="13">
        <v>2</v>
      </c>
      <c r="R64" s="7">
        <f t="shared" si="9"/>
        <v>1.5546405350995256</v>
      </c>
      <c r="S64" s="5">
        <v>634434189323</v>
      </c>
      <c r="T64" s="5">
        <v>853905287718</v>
      </c>
      <c r="U64" s="7">
        <f t="shared" si="13"/>
        <v>0.74297957683161719</v>
      </c>
      <c r="V64" s="7">
        <f t="shared" si="2"/>
        <v>0.89157549219794063</v>
      </c>
      <c r="W64" s="5">
        <v>732258750960</v>
      </c>
      <c r="X64" s="5">
        <v>97824561637</v>
      </c>
      <c r="Y64" s="5">
        <f t="shared" si="10"/>
        <v>634434189323</v>
      </c>
      <c r="Z64" s="5">
        <v>465003629780</v>
      </c>
      <c r="AA64" s="5">
        <v>853905287718</v>
      </c>
      <c r="AB64" s="7">
        <f t="shared" si="11"/>
        <v>0.54456113162466591</v>
      </c>
      <c r="AC64" s="7">
        <f t="shared" si="4"/>
        <v>0.76238558427453218</v>
      </c>
      <c r="AD64" s="5">
        <v>170065963842</v>
      </c>
      <c r="AE64" s="5">
        <v>853905287718</v>
      </c>
      <c r="AF64" s="7">
        <f t="shared" si="5"/>
        <v>0.19916256086958889</v>
      </c>
      <c r="AG64" s="7">
        <f t="shared" si="6"/>
        <v>0.65723645086964333</v>
      </c>
      <c r="AH64" s="5">
        <v>703514273183</v>
      </c>
      <c r="AI64" s="5">
        <v>150391014535</v>
      </c>
      <c r="AJ64" s="7">
        <f t="shared" si="12"/>
        <v>4.6779009727291481</v>
      </c>
      <c r="AK64" s="7">
        <f t="shared" si="3"/>
        <v>2.8067405836374886</v>
      </c>
      <c r="AL64" s="5">
        <v>853905287718</v>
      </c>
      <c r="AM64" s="5">
        <v>150391014535</v>
      </c>
      <c r="AN64" s="5">
        <f t="shared" si="14"/>
        <v>703514273183</v>
      </c>
      <c r="AO64" s="5">
        <v>245551577771</v>
      </c>
      <c r="AP64" s="5">
        <v>853905287718</v>
      </c>
      <c r="AQ64" s="7">
        <f t="shared" si="7"/>
        <v>0.28756301348972646</v>
      </c>
      <c r="AR64" s="7">
        <f t="shared" si="8"/>
        <v>0.28756301348972646</v>
      </c>
      <c r="AS64" s="20">
        <v>0.89157549219794063</v>
      </c>
      <c r="AT64" s="20">
        <v>0.76238558427453218</v>
      </c>
      <c r="AU64" s="20">
        <v>0.65723645086964333</v>
      </c>
      <c r="AV64" s="20">
        <v>2.8067405836374886</v>
      </c>
      <c r="AW64" s="20">
        <v>0.28756301348972646</v>
      </c>
      <c r="AX64" s="23">
        <f t="shared" si="15"/>
        <v>5.405501124469331</v>
      </c>
    </row>
    <row r="65" spans="1:50" x14ac:dyDescent="0.25">
      <c r="A65" s="3"/>
      <c r="B65" s="3"/>
      <c r="C65" s="3"/>
      <c r="D65" s="3">
        <v>2021</v>
      </c>
      <c r="E65" s="3"/>
      <c r="F65" s="5">
        <v>57300993143</v>
      </c>
      <c r="G65" s="5">
        <v>67870642048</v>
      </c>
      <c r="H65" s="7">
        <f t="shared" si="16"/>
        <v>0.84426773364653229</v>
      </c>
      <c r="I65" s="3"/>
      <c r="J65" s="3"/>
      <c r="K65" s="3"/>
      <c r="L65" s="3">
        <v>2021</v>
      </c>
      <c r="M65" s="3"/>
      <c r="N65" s="5">
        <v>30517622647</v>
      </c>
      <c r="O65" s="5">
        <f t="shared" si="17"/>
        <v>54240976585.5</v>
      </c>
      <c r="P65" s="5">
        <v>108481953171</v>
      </c>
      <c r="Q65" s="13">
        <v>2</v>
      </c>
      <c r="R65" s="7">
        <f t="shared" si="9"/>
        <v>0.56263040542596243</v>
      </c>
      <c r="S65" s="5">
        <v>569665120140</v>
      </c>
      <c r="T65" s="5">
        <v>739965067428</v>
      </c>
      <c r="U65" s="7">
        <f t="shared" si="13"/>
        <v>0.76985407178755705</v>
      </c>
      <c r="V65" s="7">
        <f t="shared" si="2"/>
        <v>0.92382488614506841</v>
      </c>
      <c r="W65" s="5">
        <v>621234956302</v>
      </c>
      <c r="X65" s="5">
        <v>51569836162</v>
      </c>
      <c r="Y65" s="5">
        <f t="shared" si="10"/>
        <v>569665120140</v>
      </c>
      <c r="Z65" s="5">
        <v>409492802813</v>
      </c>
      <c r="AA65" s="5">
        <v>739965067428</v>
      </c>
      <c r="AB65" s="7">
        <f t="shared" si="11"/>
        <v>0.55339477610251431</v>
      </c>
      <c r="AC65" s="7">
        <f t="shared" si="4"/>
        <v>0.77475268654352003</v>
      </c>
      <c r="AD65" s="5">
        <v>93522299226</v>
      </c>
      <c r="AE65" s="5">
        <v>739965067428</v>
      </c>
      <c r="AF65" s="7">
        <f t="shared" si="5"/>
        <v>0.12638745170913071</v>
      </c>
      <c r="AG65" s="7">
        <f t="shared" si="6"/>
        <v>0.41707859064013131</v>
      </c>
      <c r="AH65" s="5">
        <v>647944937464</v>
      </c>
      <c r="AI65" s="5">
        <v>92020129964</v>
      </c>
      <c r="AJ65" s="7">
        <f t="shared" si="12"/>
        <v>7.0413390821930832</v>
      </c>
      <c r="AK65" s="7">
        <f t="shared" si="3"/>
        <v>4.2248034493158499</v>
      </c>
      <c r="AL65" s="5">
        <v>739965067428</v>
      </c>
      <c r="AM65" s="5">
        <v>92020129964</v>
      </c>
      <c r="AN65" s="5">
        <f t="shared" si="14"/>
        <v>647944937464</v>
      </c>
      <c r="AO65" s="5">
        <v>67870642048</v>
      </c>
      <c r="AP65" s="5">
        <v>739965067428</v>
      </c>
      <c r="AQ65" s="7">
        <f t="shared" si="7"/>
        <v>9.1721413666063289E-2</v>
      </c>
      <c r="AR65" s="7">
        <f t="shared" si="8"/>
        <v>9.1721413666063289E-2</v>
      </c>
      <c r="AS65" s="20">
        <v>0.92382488614506841</v>
      </c>
      <c r="AT65" s="20">
        <v>0.77475268654352003</v>
      </c>
      <c r="AU65" s="20">
        <v>0.41707859064013131</v>
      </c>
      <c r="AV65" s="20">
        <v>4.2248034493158499</v>
      </c>
      <c r="AW65" s="20">
        <v>9.1721413666063289E-2</v>
      </c>
      <c r="AX65" s="23">
        <f t="shared" si="15"/>
        <v>6.4321810263106327</v>
      </c>
    </row>
    <row r="66" spans="1:50" x14ac:dyDescent="0.25">
      <c r="A66" s="3"/>
      <c r="B66" s="3"/>
      <c r="C66" s="3"/>
      <c r="D66" s="3">
        <v>2022</v>
      </c>
      <c r="E66" s="3"/>
      <c r="F66" s="5">
        <v>48290136664</v>
      </c>
      <c r="G66" s="5">
        <v>318840867806</v>
      </c>
      <c r="H66" s="7">
        <f t="shared" si="16"/>
        <v>0.15145529177703257</v>
      </c>
      <c r="I66" s="3"/>
      <c r="J66" s="3"/>
      <c r="K66" s="3"/>
      <c r="L66" s="3">
        <v>2022</v>
      </c>
      <c r="M66" s="3"/>
      <c r="N66" s="5">
        <v>149910677775</v>
      </c>
      <c r="O66" s="5">
        <f t="shared" si="17"/>
        <v>59272082080.5</v>
      </c>
      <c r="P66" s="5">
        <v>118544164161</v>
      </c>
      <c r="Q66" s="13">
        <v>2</v>
      </c>
      <c r="R66" s="7">
        <f t="shared" si="9"/>
        <v>2.5291954072306719</v>
      </c>
      <c r="S66" s="5">
        <v>475304121829</v>
      </c>
      <c r="T66" s="5">
        <v>975112427368</v>
      </c>
      <c r="U66" s="7">
        <f t="shared" si="13"/>
        <v>0.48743520079210706</v>
      </c>
      <c r="V66" s="7">
        <f t="shared" si="2"/>
        <v>0.58492224095052847</v>
      </c>
      <c r="W66" s="5">
        <v>657146797637</v>
      </c>
      <c r="X66" s="5">
        <v>181842675808</v>
      </c>
      <c r="Y66" s="5">
        <f t="shared" si="10"/>
        <v>475304121829</v>
      </c>
      <c r="Z66" s="5">
        <v>361548497672</v>
      </c>
      <c r="AA66" s="5">
        <v>975112427368</v>
      </c>
      <c r="AB66" s="7">
        <f t="shared" si="11"/>
        <v>0.37077621772074326</v>
      </c>
      <c r="AC66" s="7">
        <f t="shared" si="4"/>
        <v>0.51908670480904051</v>
      </c>
      <c r="AD66" s="5">
        <v>63185568727</v>
      </c>
      <c r="AE66" s="5">
        <v>975112427368</v>
      </c>
      <c r="AF66" s="7">
        <f t="shared" si="5"/>
        <v>6.4798239622018736E-2</v>
      </c>
      <c r="AG66" s="7">
        <f t="shared" si="6"/>
        <v>0.21383419075266183</v>
      </c>
      <c r="AH66" s="5">
        <v>599925297671</v>
      </c>
      <c r="AI66" s="5">
        <v>375187129697</v>
      </c>
      <c r="AJ66" s="7">
        <f t="shared" si="12"/>
        <v>1.5990028713284965</v>
      </c>
      <c r="AK66" s="7">
        <f t="shared" si="3"/>
        <v>0.9594017227970979</v>
      </c>
      <c r="AL66" s="5">
        <v>975112427368</v>
      </c>
      <c r="AM66" s="5">
        <v>375187129697</v>
      </c>
      <c r="AN66" s="5">
        <f t="shared" si="14"/>
        <v>599925297671</v>
      </c>
      <c r="AO66" s="5">
        <v>318840867806</v>
      </c>
      <c r="AP66" s="5">
        <v>975112427368</v>
      </c>
      <c r="AQ66" s="7">
        <f t="shared" si="7"/>
        <v>0.32697857073425635</v>
      </c>
      <c r="AR66" s="7">
        <f t="shared" si="8"/>
        <v>0.32697857073425635</v>
      </c>
      <c r="AS66" s="20">
        <v>0.58492224095052847</v>
      </c>
      <c r="AT66" s="20">
        <v>0.51908670480904051</v>
      </c>
      <c r="AU66" s="20">
        <v>0.21383419075266183</v>
      </c>
      <c r="AV66" s="20">
        <v>0.9594017227970979</v>
      </c>
      <c r="AW66" s="20">
        <v>0.32697857073425635</v>
      </c>
      <c r="AX66" s="23">
        <f t="shared" si="15"/>
        <v>2.6042234300435849</v>
      </c>
    </row>
    <row r="67" spans="1:50" x14ac:dyDescent="0.25">
      <c r="A67" s="3"/>
      <c r="B67" s="3"/>
      <c r="C67" s="3"/>
      <c r="D67" s="3">
        <v>2023</v>
      </c>
      <c r="E67" s="3"/>
      <c r="F67" s="5">
        <v>9912319924</v>
      </c>
      <c r="G67" s="5">
        <v>707804745671</v>
      </c>
      <c r="H67" s="7">
        <f t="shared" ref="H67:H98" si="18">F67/G67</f>
        <v>1.4004314021097874E-2</v>
      </c>
      <c r="I67" s="3"/>
      <c r="J67" s="3"/>
      <c r="K67" s="3"/>
      <c r="L67" s="3">
        <v>2023</v>
      </c>
      <c r="M67" s="3"/>
      <c r="N67" s="5">
        <v>326870517984</v>
      </c>
      <c r="O67" s="5">
        <f t="shared" ref="O67:O98" si="19">P67/Q67</f>
        <v>70010303925.5</v>
      </c>
      <c r="P67" s="5">
        <v>140020607851</v>
      </c>
      <c r="Q67" s="13">
        <v>2</v>
      </c>
      <c r="R67" s="7">
        <f t="shared" si="9"/>
        <v>4.6688915724724236</v>
      </c>
      <c r="S67" s="5">
        <v>482841821858</v>
      </c>
      <c r="T67" s="5">
        <v>899489533890</v>
      </c>
      <c r="U67" s="7">
        <f t="shared" si="13"/>
        <v>0.53679537522784282</v>
      </c>
      <c r="V67" s="7">
        <f t="shared" ref="V67:V102" si="20">U67*1.2</f>
        <v>0.64415445027341134</v>
      </c>
      <c r="W67" s="5">
        <v>631898167735</v>
      </c>
      <c r="X67" s="5">
        <v>149056345877</v>
      </c>
      <c r="Y67" s="5">
        <f t="shared" si="10"/>
        <v>482841821858</v>
      </c>
      <c r="Z67" s="5">
        <v>354070687984</v>
      </c>
      <c r="AA67" s="5">
        <v>899489533890</v>
      </c>
      <c r="AB67" s="7">
        <f t="shared" si="11"/>
        <v>0.3936351393136942</v>
      </c>
      <c r="AC67" s="7">
        <f t="shared" si="4"/>
        <v>0.55108919503917186</v>
      </c>
      <c r="AD67" s="5">
        <v>26504395271</v>
      </c>
      <c r="AE67" s="5">
        <v>899489533890</v>
      </c>
      <c r="AF67" s="7">
        <f t="shared" si="5"/>
        <v>2.9466040762450123E-2</v>
      </c>
      <c r="AG67" s="7">
        <f t="shared" si="6"/>
        <v>9.7237934516085395E-2</v>
      </c>
      <c r="AH67" s="5">
        <v>592377332667</v>
      </c>
      <c r="AI67" s="5">
        <v>307112201223</v>
      </c>
      <c r="AJ67" s="7">
        <f t="shared" si="12"/>
        <v>1.9288629051792818</v>
      </c>
      <c r="AK67" s="7">
        <f t="shared" si="3"/>
        <v>1.157317743107569</v>
      </c>
      <c r="AL67" s="5">
        <v>899489533890</v>
      </c>
      <c r="AM67" s="5">
        <v>307112201223</v>
      </c>
      <c r="AN67" s="5">
        <f t="shared" si="14"/>
        <v>592377332667</v>
      </c>
      <c r="AO67" s="5">
        <v>707804745671</v>
      </c>
      <c r="AP67" s="5">
        <v>899489533890</v>
      </c>
      <c r="AQ67" s="7">
        <f t="shared" si="7"/>
        <v>0.78689603269753949</v>
      </c>
      <c r="AR67" s="7">
        <f t="shared" si="8"/>
        <v>0.78689603269753949</v>
      </c>
      <c r="AS67" s="20">
        <v>0.64415445027341134</v>
      </c>
      <c r="AT67" s="20">
        <v>0.55108919503917186</v>
      </c>
      <c r="AU67" s="20">
        <v>9.7237934516085395E-2</v>
      </c>
      <c r="AV67" s="20">
        <v>1.157317743107569</v>
      </c>
      <c r="AW67" s="20">
        <v>0.78689603269753949</v>
      </c>
      <c r="AX67" s="23">
        <f t="shared" si="15"/>
        <v>3.2366953556337767</v>
      </c>
    </row>
    <row r="68" spans="1:50" x14ac:dyDescent="0.25">
      <c r="A68" s="3" t="s">
        <v>58</v>
      </c>
      <c r="B68" s="3" t="s">
        <v>34</v>
      </c>
      <c r="C68" s="3" t="s">
        <v>35</v>
      </c>
      <c r="D68" s="3">
        <v>2019</v>
      </c>
      <c r="E68" s="3" t="s">
        <v>85</v>
      </c>
      <c r="F68" s="5">
        <v>121769771786</v>
      </c>
      <c r="G68" s="5">
        <v>18615129696492</v>
      </c>
      <c r="H68" s="7">
        <f t="shared" si="18"/>
        <v>6.5414409553615615E-3</v>
      </c>
      <c r="I68" s="3" t="s">
        <v>58</v>
      </c>
      <c r="J68" s="3" t="s">
        <v>34</v>
      </c>
      <c r="K68" s="3" t="s">
        <v>35</v>
      </c>
      <c r="L68" s="3">
        <v>2019</v>
      </c>
      <c r="M68" s="3" t="s">
        <v>85</v>
      </c>
      <c r="N68" s="5">
        <v>14910914172218</v>
      </c>
      <c r="O68" s="5">
        <f t="shared" si="19"/>
        <v>1370660434491</v>
      </c>
      <c r="P68" s="5">
        <v>2741320868982</v>
      </c>
      <c r="Q68" s="13">
        <v>2</v>
      </c>
      <c r="R68" s="12">
        <f t="shared" si="9"/>
        <v>10.878634705579158</v>
      </c>
      <c r="S68" s="5">
        <v>-4796835138335</v>
      </c>
      <c r="T68" s="5">
        <v>44697971458665</v>
      </c>
      <c r="U68" s="7">
        <f t="shared" si="13"/>
        <v>-0.10731661822216994</v>
      </c>
      <c r="V68" s="7">
        <f t="shared" si="20"/>
        <v>-0.12877994186660391</v>
      </c>
      <c r="W68" s="5">
        <v>16510005076111</v>
      </c>
      <c r="X68" s="5">
        <v>21306840214446</v>
      </c>
      <c r="Y68" s="5">
        <f t="shared" si="10"/>
        <v>-4796835138335</v>
      </c>
      <c r="Z68" s="5">
        <v>1585117647827</v>
      </c>
      <c r="AA68" s="5">
        <v>44697971458665</v>
      </c>
      <c r="AB68" s="7">
        <f t="shared" si="11"/>
        <v>3.5462854266056727E-2</v>
      </c>
      <c r="AC68" s="7">
        <f t="shared" si="4"/>
        <v>4.9647995972479417E-2</v>
      </c>
      <c r="AD68" s="5">
        <v>400869641151</v>
      </c>
      <c r="AE68" s="5">
        <v>44697971458665</v>
      </c>
      <c r="AF68" s="7">
        <f t="shared" si="5"/>
        <v>8.9684079180575148E-3</v>
      </c>
      <c r="AG68" s="7">
        <f t="shared" si="6"/>
        <v>2.9595746129589796E-2</v>
      </c>
      <c r="AH68" s="5">
        <v>9308137619709</v>
      </c>
      <c r="AI68" s="5">
        <v>35389833838956</v>
      </c>
      <c r="AJ68" s="7">
        <f t="shared" si="12"/>
        <v>0.2630172738890596</v>
      </c>
      <c r="AK68" s="7">
        <f t="shared" ref="AK68:AK102" si="21">AJ68*0.6</f>
        <v>0.15781036433343576</v>
      </c>
      <c r="AL68" s="5">
        <v>44697971458665</v>
      </c>
      <c r="AM68" s="5">
        <v>35389833838956</v>
      </c>
      <c r="AN68" s="5">
        <f t="shared" si="14"/>
        <v>9308137619709</v>
      </c>
      <c r="AO68" s="5">
        <v>18615129696492</v>
      </c>
      <c r="AP68" s="5">
        <v>44697971458665</v>
      </c>
      <c r="AQ68" s="7">
        <f t="shared" si="7"/>
        <v>0.41646475419374612</v>
      </c>
      <c r="AR68" s="7">
        <f t="shared" si="8"/>
        <v>0.41646475419374612</v>
      </c>
      <c r="AS68" s="20">
        <v>-0.12877994186660391</v>
      </c>
      <c r="AT68" s="20">
        <v>4.9647995972479417E-2</v>
      </c>
      <c r="AU68" s="20">
        <v>2.9595746129589796E-2</v>
      </c>
      <c r="AV68" s="20">
        <v>0.15781036433343576</v>
      </c>
      <c r="AW68" s="20">
        <v>0.41646475419374612</v>
      </c>
      <c r="AX68" s="23">
        <f t="shared" si="15"/>
        <v>0.52473891876264722</v>
      </c>
    </row>
    <row r="69" spans="1:50" x14ac:dyDescent="0.25">
      <c r="A69" s="3"/>
      <c r="B69" s="3"/>
      <c r="C69" s="3"/>
      <c r="D69" s="3">
        <v>2020</v>
      </c>
      <c r="E69" s="3"/>
      <c r="F69" s="5">
        <v>675710445502</v>
      </c>
      <c r="G69" s="5">
        <v>15230426162673</v>
      </c>
      <c r="H69" s="7">
        <f t="shared" si="18"/>
        <v>4.4365826555664165E-2</v>
      </c>
      <c r="I69" s="3"/>
      <c r="J69" s="3"/>
      <c r="K69" s="3"/>
      <c r="L69" s="3">
        <v>2020</v>
      </c>
      <c r="M69" s="3"/>
      <c r="N69" s="5">
        <v>11874396432036</v>
      </c>
      <c r="O69" s="5">
        <f t="shared" si="19"/>
        <v>1489903468153.5</v>
      </c>
      <c r="P69" s="5">
        <v>2979806936307</v>
      </c>
      <c r="Q69" s="13">
        <v>2</v>
      </c>
      <c r="R69" s="7">
        <f t="shared" ref="R69:R100" si="22">N69/O69</f>
        <v>7.9699099209108084</v>
      </c>
      <c r="S69" s="5">
        <v>-5850799083904</v>
      </c>
      <c r="T69" s="5">
        <v>48408700495082</v>
      </c>
      <c r="U69" s="7">
        <f t="shared" si="13"/>
        <v>-0.12086255206330941</v>
      </c>
      <c r="V69" s="7">
        <f t="shared" si="20"/>
        <v>-0.14503506247597128</v>
      </c>
      <c r="W69" s="5">
        <v>18108746875857</v>
      </c>
      <c r="X69" s="5">
        <v>23959545959761</v>
      </c>
      <c r="Y69" s="5">
        <f t="shared" si="10"/>
        <v>-5850799083904</v>
      </c>
      <c r="Z69" s="5">
        <v>825173059900</v>
      </c>
      <c r="AA69" s="5">
        <v>48408700495082</v>
      </c>
      <c r="AB69" s="7">
        <f t="shared" si="11"/>
        <v>1.704596594126364E-2</v>
      </c>
      <c r="AC69" s="7">
        <f t="shared" ref="AC69:AC102" si="23">AB69*1.4</f>
        <v>2.3864352317769094E-2</v>
      </c>
      <c r="AD69" s="5">
        <v>442942494987</v>
      </c>
      <c r="AE69" s="5">
        <v>48408700495082</v>
      </c>
      <c r="AF69" s="7">
        <f t="shared" ref="AF69:AF102" si="24">AD69/AE69</f>
        <v>9.1500596061652173E-3</v>
      </c>
      <c r="AG69" s="7">
        <f t="shared" ref="AG69:AG102" si="25">AF69*3.3</f>
        <v>3.0195196700345216E-2</v>
      </c>
      <c r="AH69" s="5">
        <v>12716336160654</v>
      </c>
      <c r="AI69" s="5">
        <v>35692364334428</v>
      </c>
      <c r="AJ69" s="7">
        <f t="shared" si="12"/>
        <v>0.35627609427902557</v>
      </c>
      <c r="AK69" s="7">
        <f t="shared" si="21"/>
        <v>0.21376565656741534</v>
      </c>
      <c r="AL69" s="5">
        <v>48408700495082</v>
      </c>
      <c r="AM69" s="5">
        <v>35692364334428</v>
      </c>
      <c r="AN69" s="5">
        <f t="shared" si="14"/>
        <v>12716336160654</v>
      </c>
      <c r="AO69" s="5">
        <v>15230426162673</v>
      </c>
      <c r="AP69" s="5">
        <v>48408700495082</v>
      </c>
      <c r="AQ69" s="7">
        <f t="shared" ref="AQ69:AQ102" si="26">AO69/AP69</f>
        <v>0.31462166938813629</v>
      </c>
      <c r="AR69" s="7">
        <f t="shared" ref="AR69:AR102" si="27">AQ69*1</f>
        <v>0.31462166938813629</v>
      </c>
      <c r="AS69" s="20">
        <v>-0.14503506247597128</v>
      </c>
      <c r="AT69" s="20">
        <v>2.3864352317769094E-2</v>
      </c>
      <c r="AU69" s="20">
        <v>3.0195196700345216E-2</v>
      </c>
      <c r="AV69" s="20">
        <v>0.21376565656741534</v>
      </c>
      <c r="AW69" s="20">
        <v>0.31462166938813629</v>
      </c>
      <c r="AX69" s="23">
        <f t="shared" si="15"/>
        <v>0.43741181249769467</v>
      </c>
    </row>
    <row r="70" spans="1:50" x14ac:dyDescent="0.25">
      <c r="A70" s="3"/>
      <c r="B70" s="3"/>
      <c r="C70" s="3"/>
      <c r="D70" s="3">
        <v>2021</v>
      </c>
      <c r="E70" s="3"/>
      <c r="F70" s="5">
        <v>255340000000</v>
      </c>
      <c r="G70" s="5">
        <v>19174995000000</v>
      </c>
      <c r="H70" s="7">
        <f t="shared" si="18"/>
        <v>1.3316300734367858E-2</v>
      </c>
      <c r="I70" s="3"/>
      <c r="J70" s="3"/>
      <c r="K70" s="3"/>
      <c r="L70" s="3">
        <v>2021</v>
      </c>
      <c r="M70" s="3"/>
      <c r="N70" s="5">
        <v>15481609000000</v>
      </c>
      <c r="O70" s="5">
        <f t="shared" si="19"/>
        <v>1890337500000</v>
      </c>
      <c r="P70" s="5">
        <v>3780675000000</v>
      </c>
      <c r="Q70" s="13">
        <v>2</v>
      </c>
      <c r="R70" s="7">
        <f t="shared" si="22"/>
        <v>8.1898650373279906</v>
      </c>
      <c r="S70" s="5">
        <v>-7553594000000</v>
      </c>
      <c r="T70" s="5">
        <v>51023608000000</v>
      </c>
      <c r="U70" s="7">
        <f t="shared" si="13"/>
        <v>-0.14804115773231874</v>
      </c>
      <c r="V70" s="7">
        <f t="shared" si="20"/>
        <v>-0.17764938927878249</v>
      </c>
      <c r="W70" s="5">
        <v>18974694000000</v>
      </c>
      <c r="X70" s="5">
        <v>26528288000000</v>
      </c>
      <c r="Y70" s="5">
        <f t="shared" ref="Y70:Y102" si="28">W70-X70</f>
        <v>-7553594000000</v>
      </c>
      <c r="Z70" s="5">
        <v>544418000000</v>
      </c>
      <c r="AA70" s="5">
        <v>51023608000000</v>
      </c>
      <c r="AB70" s="7">
        <f t="shared" ref="AB70:AB102" si="29">Z70/AA70</f>
        <v>1.0669923616534526E-2</v>
      </c>
      <c r="AC70" s="7">
        <f t="shared" si="23"/>
        <v>1.4937893063148336E-2</v>
      </c>
      <c r="AD70" s="5">
        <v>5659000000</v>
      </c>
      <c r="AE70" s="5">
        <v>51023608000000</v>
      </c>
      <c r="AF70" s="7">
        <f t="shared" si="24"/>
        <v>1.1090944411457536E-4</v>
      </c>
      <c r="AG70" s="7">
        <f t="shared" si="25"/>
        <v>3.6600116557809867E-4</v>
      </c>
      <c r="AH70" s="5">
        <v>12846217000000</v>
      </c>
      <c r="AI70" s="5">
        <v>38177391000000</v>
      </c>
      <c r="AJ70" s="7">
        <f t="shared" ref="AJ70:AJ102" si="30">AH70/AI70</f>
        <v>0.33648755620833282</v>
      </c>
      <c r="AK70" s="7">
        <f t="shared" si="21"/>
        <v>0.20189253372499968</v>
      </c>
      <c r="AL70" s="5">
        <v>51023608000000</v>
      </c>
      <c r="AM70" s="5">
        <v>38177391000000</v>
      </c>
      <c r="AN70" s="5">
        <f t="shared" si="14"/>
        <v>12846217000000</v>
      </c>
      <c r="AO70" s="5">
        <v>19174995000000</v>
      </c>
      <c r="AP70" s="5">
        <v>51023608000000</v>
      </c>
      <c r="AQ70" s="7">
        <f t="shared" si="26"/>
        <v>0.37580633262939772</v>
      </c>
      <c r="AR70" s="7">
        <f t="shared" si="27"/>
        <v>0.37580633262939772</v>
      </c>
      <c r="AS70" s="20">
        <v>-0.17764938927878249</v>
      </c>
      <c r="AT70" s="20">
        <v>1.4937893063148336E-2</v>
      </c>
      <c r="AU70" s="20">
        <v>3.6600116557809867E-4</v>
      </c>
      <c r="AV70" s="20">
        <v>0.20189253372499968</v>
      </c>
      <c r="AW70" s="20">
        <v>0.37580633262939772</v>
      </c>
      <c r="AX70" s="23">
        <f t="shared" si="15"/>
        <v>0.41535337130434136</v>
      </c>
    </row>
    <row r="71" spans="1:50" x14ac:dyDescent="0.25">
      <c r="A71" s="3"/>
      <c r="B71" s="3"/>
      <c r="C71" s="3"/>
      <c r="D71" s="3">
        <v>2022</v>
      </c>
      <c r="E71" s="3"/>
      <c r="F71" s="5">
        <v>562551000000</v>
      </c>
      <c r="G71" s="5">
        <v>25581929000000</v>
      </c>
      <c r="H71" s="7">
        <f t="shared" si="18"/>
        <v>2.1990171265036346E-2</v>
      </c>
      <c r="I71" s="3"/>
      <c r="J71" s="3"/>
      <c r="K71" s="3"/>
      <c r="L71" s="3">
        <v>2022</v>
      </c>
      <c r="M71" s="3"/>
      <c r="N71" s="5">
        <v>20376613000000</v>
      </c>
      <c r="O71" s="5">
        <f t="shared" si="19"/>
        <v>2378906500000</v>
      </c>
      <c r="P71" s="5">
        <v>4757813000000</v>
      </c>
      <c r="Q71" s="13">
        <v>2</v>
      </c>
      <c r="R71" s="7">
        <f t="shared" si="22"/>
        <v>8.5655375694673168</v>
      </c>
      <c r="S71" s="5">
        <v>-7528979000000</v>
      </c>
      <c r="T71" s="5">
        <v>57445068000000</v>
      </c>
      <c r="U71" s="7">
        <f t="shared" si="13"/>
        <v>-0.13106397576202714</v>
      </c>
      <c r="V71" s="7">
        <f t="shared" si="20"/>
        <v>-0.15727677091443257</v>
      </c>
      <c r="W71" s="5">
        <v>22717093000000</v>
      </c>
      <c r="X71" s="5">
        <v>30246072000000</v>
      </c>
      <c r="Y71" s="5">
        <f t="shared" si="28"/>
        <v>-7528979000000</v>
      </c>
      <c r="Z71" s="5">
        <v>971939000000</v>
      </c>
      <c r="AA71" s="5">
        <v>57445068000000</v>
      </c>
      <c r="AB71" s="7">
        <f t="shared" si="29"/>
        <v>1.6919450769907696E-2</v>
      </c>
      <c r="AC71" s="7">
        <f t="shared" si="23"/>
        <v>2.3687231077870772E-2</v>
      </c>
      <c r="AD71" s="5">
        <v>919695000000</v>
      </c>
      <c r="AE71" s="5">
        <v>57445068000000</v>
      </c>
      <c r="AF71" s="7">
        <f t="shared" si="24"/>
        <v>1.6009990622693666E-2</v>
      </c>
      <c r="AG71" s="7">
        <f t="shared" si="25"/>
        <v>5.2832969054889094E-2</v>
      </c>
      <c r="AH71" s="5">
        <v>14167322000000</v>
      </c>
      <c r="AI71" s="5">
        <v>43277746000000</v>
      </c>
      <c r="AJ71" s="7">
        <f t="shared" si="30"/>
        <v>0.32735812997285024</v>
      </c>
      <c r="AK71" s="7">
        <f t="shared" si="21"/>
        <v>0.19641487798371013</v>
      </c>
      <c r="AL71" s="5">
        <v>57445068000000</v>
      </c>
      <c r="AM71" s="5">
        <v>43277746000000</v>
      </c>
      <c r="AN71" s="5">
        <f t="shared" si="14"/>
        <v>14167322000000</v>
      </c>
      <c r="AO71" s="5">
        <v>25581929000000</v>
      </c>
      <c r="AP71" s="5">
        <v>57445068000000</v>
      </c>
      <c r="AQ71" s="7">
        <f t="shared" si="26"/>
        <v>0.44532855283590228</v>
      </c>
      <c r="AR71" s="7">
        <f t="shared" si="27"/>
        <v>0.44532855283590228</v>
      </c>
      <c r="AS71" s="20">
        <v>-0.15727677091443257</v>
      </c>
      <c r="AT71" s="20">
        <v>2.3687231077870772E-2</v>
      </c>
      <c r="AU71" s="20">
        <v>5.2832969054889094E-2</v>
      </c>
      <c r="AV71" s="20">
        <v>0.19641487798371013</v>
      </c>
      <c r="AW71" s="20">
        <v>0.44532855283590228</v>
      </c>
      <c r="AX71" s="23">
        <f t="shared" si="15"/>
        <v>0.56098686003793974</v>
      </c>
    </row>
    <row r="72" spans="1:50" x14ac:dyDescent="0.25">
      <c r="A72" s="3"/>
      <c r="B72" s="3"/>
      <c r="C72" s="3"/>
      <c r="D72" s="3">
        <v>2023</v>
      </c>
      <c r="E72" s="3"/>
      <c r="F72" s="5">
        <v>777342000000</v>
      </c>
      <c r="G72" s="5">
        <v>28892314000000</v>
      </c>
      <c r="H72" s="7">
        <f t="shared" si="18"/>
        <v>2.6904802432923855E-2</v>
      </c>
      <c r="I72" s="3"/>
      <c r="J72" s="3"/>
      <c r="K72" s="3"/>
      <c r="L72" s="3">
        <v>2023</v>
      </c>
      <c r="M72" s="3"/>
      <c r="N72" s="5">
        <v>23005692000000</v>
      </c>
      <c r="O72" s="5">
        <f t="shared" si="19"/>
        <v>3164835000000</v>
      </c>
      <c r="P72" s="5">
        <v>6329670000000</v>
      </c>
      <c r="Q72" s="13">
        <v>2</v>
      </c>
      <c r="R72" s="7">
        <f t="shared" si="22"/>
        <v>7.2691600036020834</v>
      </c>
      <c r="S72" s="5">
        <v>-3787452000000</v>
      </c>
      <c r="T72" s="5">
        <v>62912526000000</v>
      </c>
      <c r="U72" s="7">
        <f t="shared" ref="U72:U102" si="31">S72/T72</f>
        <v>-6.0201874583767308E-2</v>
      </c>
      <c r="V72" s="7">
        <f t="shared" si="20"/>
        <v>-7.2242249500520772E-2</v>
      </c>
      <c r="W72" s="5">
        <v>25060424000000</v>
      </c>
      <c r="X72" s="5">
        <v>28847876000000</v>
      </c>
      <c r="Y72" s="5">
        <f t="shared" si="28"/>
        <v>-3787452000000</v>
      </c>
      <c r="Z72" s="5">
        <v>1557544000000</v>
      </c>
      <c r="AA72" s="5">
        <v>62912526000000</v>
      </c>
      <c r="AB72" s="7">
        <f t="shared" si="29"/>
        <v>2.4757295550332854E-2</v>
      </c>
      <c r="AC72" s="7">
        <f t="shared" si="23"/>
        <v>3.4660213770465992E-2</v>
      </c>
      <c r="AD72" s="5">
        <v>1075534000000</v>
      </c>
      <c r="AE72" s="5">
        <v>62912526000000</v>
      </c>
      <c r="AF72" s="7">
        <f t="shared" si="24"/>
        <v>1.7095705233644568E-2</v>
      </c>
      <c r="AG72" s="7">
        <f t="shared" si="25"/>
        <v>5.6415827271027071E-2</v>
      </c>
      <c r="AH72" s="5">
        <v>15471243000000</v>
      </c>
      <c r="AI72" s="5">
        <v>47441283000000</v>
      </c>
      <c r="AJ72" s="7">
        <f t="shared" si="30"/>
        <v>0.3261135032962747</v>
      </c>
      <c r="AK72" s="7">
        <f t="shared" si="21"/>
        <v>0.19566810197776482</v>
      </c>
      <c r="AL72" s="5">
        <v>62912526000000</v>
      </c>
      <c r="AM72" s="5">
        <v>47441283000000</v>
      </c>
      <c r="AN72" s="5">
        <f t="shared" ref="AN72:AN102" si="32">AL72-AM72</f>
        <v>15471243000000</v>
      </c>
      <c r="AO72" s="5">
        <v>28892314000000</v>
      </c>
      <c r="AP72" s="5">
        <v>62912526000000</v>
      </c>
      <c r="AQ72" s="7">
        <f t="shared" si="26"/>
        <v>0.45924581060375796</v>
      </c>
      <c r="AR72" s="7">
        <f t="shared" si="27"/>
        <v>0.45924581060375796</v>
      </c>
      <c r="AS72" s="20">
        <v>-7.2242249500520772E-2</v>
      </c>
      <c r="AT72" s="20">
        <v>3.4660213770465992E-2</v>
      </c>
      <c r="AU72" s="20">
        <v>5.6415827271027071E-2</v>
      </c>
      <c r="AV72" s="20">
        <v>0.19566810197776482</v>
      </c>
      <c r="AW72" s="20">
        <v>0.45924581060375796</v>
      </c>
      <c r="AX72" s="23">
        <f t="shared" ref="AX72:AX102" si="33">SUM(AS72:AW72)</f>
        <v>0.67374770412249507</v>
      </c>
    </row>
    <row r="73" spans="1:50" x14ac:dyDescent="0.25">
      <c r="A73" s="3" t="s">
        <v>59</v>
      </c>
      <c r="B73" s="3" t="s">
        <v>36</v>
      </c>
      <c r="C73" s="3" t="s">
        <v>37</v>
      </c>
      <c r="D73" s="3">
        <v>2019</v>
      </c>
      <c r="E73" s="3" t="s">
        <v>85</v>
      </c>
      <c r="F73" s="5">
        <v>29514868296</v>
      </c>
      <c r="G73" s="5">
        <v>459995927543</v>
      </c>
      <c r="H73" s="7">
        <f t="shared" si="18"/>
        <v>6.4163325213875896E-2</v>
      </c>
      <c r="I73" s="3" t="s">
        <v>59</v>
      </c>
      <c r="J73" s="3" t="s">
        <v>36</v>
      </c>
      <c r="K73" s="3" t="s">
        <v>37</v>
      </c>
      <c r="L73" s="3">
        <v>2019</v>
      </c>
      <c r="M73" s="3" t="s">
        <v>85</v>
      </c>
      <c r="N73" s="5">
        <v>383465554908</v>
      </c>
      <c r="O73" s="5">
        <f t="shared" si="19"/>
        <v>65670628814.5</v>
      </c>
      <c r="P73" s="5">
        <v>131341257629</v>
      </c>
      <c r="Q73" s="13">
        <v>2</v>
      </c>
      <c r="R73" s="7">
        <f t="shared" si="22"/>
        <v>5.8392246553809644</v>
      </c>
      <c r="S73" s="5">
        <v>139507300630</v>
      </c>
      <c r="T73" s="5">
        <v>345998452997</v>
      </c>
      <c r="U73" s="7">
        <f t="shared" si="31"/>
        <v>0.40320209359782777</v>
      </c>
      <c r="V73" s="7">
        <f t="shared" si="20"/>
        <v>0.48384251231739328</v>
      </c>
      <c r="W73" s="5">
        <v>276308435696</v>
      </c>
      <c r="X73" s="5">
        <v>136801135066</v>
      </c>
      <c r="Y73" s="5">
        <f t="shared" si="28"/>
        <v>139507300630</v>
      </c>
      <c r="Z73" s="5">
        <v>31879767757</v>
      </c>
      <c r="AA73" s="5">
        <v>345998452997</v>
      </c>
      <c r="AB73" s="7">
        <f t="shared" si="29"/>
        <v>9.2138469062104197E-2</v>
      </c>
      <c r="AC73" s="7">
        <f t="shared" si="23"/>
        <v>0.12899385668694588</v>
      </c>
      <c r="AD73" s="5">
        <v>40474025708</v>
      </c>
      <c r="AE73" s="5">
        <v>345998452997</v>
      </c>
      <c r="AF73" s="7">
        <f t="shared" si="24"/>
        <v>0.11697747593209884</v>
      </c>
      <c r="AG73" s="7">
        <f t="shared" si="25"/>
        <v>0.38602567057592613</v>
      </c>
      <c r="AH73" s="5">
        <v>154280563265</v>
      </c>
      <c r="AI73" s="5">
        <v>191717889732</v>
      </c>
      <c r="AJ73" s="7">
        <f t="shared" si="30"/>
        <v>0.80472700529234298</v>
      </c>
      <c r="AK73" s="7">
        <f t="shared" si="21"/>
        <v>0.48283620317540576</v>
      </c>
      <c r="AL73" s="5">
        <v>345998452997</v>
      </c>
      <c r="AM73" s="5">
        <v>191717889732</v>
      </c>
      <c r="AN73" s="5">
        <f t="shared" si="32"/>
        <v>154280563265</v>
      </c>
      <c r="AO73" s="5">
        <v>459995927543</v>
      </c>
      <c r="AP73" s="5">
        <v>345998452997</v>
      </c>
      <c r="AQ73" s="7">
        <f t="shared" si="26"/>
        <v>1.3294739428993587</v>
      </c>
      <c r="AR73" s="7">
        <f t="shared" si="27"/>
        <v>1.3294739428993587</v>
      </c>
      <c r="AS73" s="20">
        <v>0.48384251231739328</v>
      </c>
      <c r="AT73" s="20">
        <v>0.12899385668694588</v>
      </c>
      <c r="AU73" s="20">
        <v>0.38602567057592613</v>
      </c>
      <c r="AV73" s="20">
        <v>0.48283620317540576</v>
      </c>
      <c r="AW73" s="20">
        <v>1.3294739428993587</v>
      </c>
      <c r="AX73" s="23">
        <f t="shared" si="33"/>
        <v>2.8111721856550296</v>
      </c>
    </row>
    <row r="74" spans="1:50" x14ac:dyDescent="0.25">
      <c r="A74" s="3"/>
      <c r="B74" s="3"/>
      <c r="C74" s="3"/>
      <c r="D74" s="3">
        <v>2020</v>
      </c>
      <c r="E74" s="3"/>
      <c r="F74" s="5">
        <v>26496991950</v>
      </c>
      <c r="G74" s="5">
        <v>411798065773</v>
      </c>
      <c r="H74" s="7">
        <f t="shared" si="18"/>
        <v>6.4344624592302557E-2</v>
      </c>
      <c r="I74" s="3"/>
      <c r="J74" s="3"/>
      <c r="K74" s="3"/>
      <c r="L74" s="3">
        <v>2020</v>
      </c>
      <c r="M74" s="3"/>
      <c r="N74" s="5">
        <v>341019545555</v>
      </c>
      <c r="O74" s="5">
        <f t="shared" si="19"/>
        <v>83044246373.5</v>
      </c>
      <c r="P74" s="5">
        <v>166088492747</v>
      </c>
      <c r="Q74" s="13">
        <v>2</v>
      </c>
      <c r="R74" s="7">
        <f t="shared" si="22"/>
        <v>4.1064801048495241</v>
      </c>
      <c r="S74" s="5">
        <v>148437263321</v>
      </c>
      <c r="T74" s="5">
        <v>383603312705</v>
      </c>
      <c r="U74" s="7">
        <f t="shared" si="31"/>
        <v>0.38695511327648974</v>
      </c>
      <c r="V74" s="7">
        <f t="shared" si="20"/>
        <v>0.46434613593178764</v>
      </c>
      <c r="W74" s="5">
        <v>316535685981</v>
      </c>
      <c r="X74" s="5">
        <v>168098422660</v>
      </c>
      <c r="Y74" s="5">
        <f t="shared" si="28"/>
        <v>148437263321</v>
      </c>
      <c r="Z74" s="5">
        <v>37044991580</v>
      </c>
      <c r="AA74" s="5">
        <v>383603312705</v>
      </c>
      <c r="AB74" s="7">
        <f t="shared" si="29"/>
        <v>9.6571094026209503E-2</v>
      </c>
      <c r="AC74" s="7">
        <f t="shared" si="23"/>
        <v>0.13519953163669329</v>
      </c>
      <c r="AD74" s="5">
        <v>32700262884</v>
      </c>
      <c r="AE74" s="5">
        <v>383603312705</v>
      </c>
      <c r="AF74" s="7">
        <f t="shared" si="24"/>
        <v>8.5244996070060725E-2</v>
      </c>
      <c r="AG74" s="7">
        <f t="shared" si="25"/>
        <v>0.28130848703120037</v>
      </c>
      <c r="AH74" s="5">
        <v>178662283495</v>
      </c>
      <c r="AI74" s="5">
        <v>204941029210</v>
      </c>
      <c r="AJ74" s="7">
        <f t="shared" si="30"/>
        <v>0.87177411074640132</v>
      </c>
      <c r="AK74" s="7">
        <f t="shared" si="21"/>
        <v>0.52306446644784077</v>
      </c>
      <c r="AL74" s="5">
        <v>383603312705</v>
      </c>
      <c r="AM74" s="5">
        <v>204941029210</v>
      </c>
      <c r="AN74" s="5">
        <f t="shared" si="32"/>
        <v>178662283495</v>
      </c>
      <c r="AO74" s="5">
        <v>411798065773</v>
      </c>
      <c r="AP74" s="5">
        <v>383603312705</v>
      </c>
      <c r="AQ74" s="7">
        <f t="shared" si="26"/>
        <v>1.073499764298653</v>
      </c>
      <c r="AR74" s="7">
        <f t="shared" si="27"/>
        <v>1.073499764298653</v>
      </c>
      <c r="AS74" s="20">
        <v>0.46434613593178764</v>
      </c>
      <c r="AT74" s="20">
        <v>0.13519953163669329</v>
      </c>
      <c r="AU74" s="20">
        <v>0.28130848703120037</v>
      </c>
      <c r="AV74" s="20">
        <v>0.52306446644784077</v>
      </c>
      <c r="AW74" s="20">
        <v>1.073499764298653</v>
      </c>
      <c r="AX74" s="23">
        <f t="shared" si="33"/>
        <v>2.4774183853461751</v>
      </c>
    </row>
    <row r="75" spans="1:50" x14ac:dyDescent="0.25">
      <c r="A75" s="3"/>
      <c r="B75" s="3"/>
      <c r="C75" s="3"/>
      <c r="D75" s="3">
        <v>2021</v>
      </c>
      <c r="E75" s="3"/>
      <c r="F75" s="5">
        <v>25245714649</v>
      </c>
      <c r="G75" s="5">
        <v>448363550268</v>
      </c>
      <c r="H75" s="7">
        <f t="shared" si="18"/>
        <v>5.6306349242506215E-2</v>
      </c>
      <c r="I75" s="3"/>
      <c r="J75" s="3"/>
      <c r="K75" s="3"/>
      <c r="L75" s="3">
        <v>2021</v>
      </c>
      <c r="M75" s="3"/>
      <c r="N75" s="5">
        <v>381818269064</v>
      </c>
      <c r="O75" s="5">
        <f t="shared" si="19"/>
        <v>82106476786</v>
      </c>
      <c r="P75" s="5">
        <v>164212953572</v>
      </c>
      <c r="Q75" s="13">
        <v>2</v>
      </c>
      <c r="R75" s="7">
        <f t="shared" si="22"/>
        <v>4.6502819754300306</v>
      </c>
      <c r="S75" s="5">
        <v>197313622321</v>
      </c>
      <c r="T75" s="5">
        <v>395546064266</v>
      </c>
      <c r="U75" s="7">
        <f t="shared" si="31"/>
        <v>0.49883854283102902</v>
      </c>
      <c r="V75" s="7">
        <f t="shared" si="20"/>
        <v>0.59860625139723478</v>
      </c>
      <c r="W75" s="5">
        <v>332416909291</v>
      </c>
      <c r="X75" s="5">
        <v>135103286970</v>
      </c>
      <c r="Y75" s="5">
        <f t="shared" si="28"/>
        <v>197313622321</v>
      </c>
      <c r="Z75" s="5">
        <v>62228416635</v>
      </c>
      <c r="AA75" s="5">
        <v>395546064266</v>
      </c>
      <c r="AB75" s="7">
        <f t="shared" si="29"/>
        <v>0.15732280575329435</v>
      </c>
      <c r="AC75" s="7">
        <f t="shared" si="23"/>
        <v>0.22025192805461208</v>
      </c>
      <c r="AD75" s="5">
        <v>32647437275</v>
      </c>
      <c r="AE75" s="5">
        <v>395546064266</v>
      </c>
      <c r="AF75" s="7">
        <f t="shared" si="24"/>
        <v>8.2537636509119675E-2</v>
      </c>
      <c r="AG75" s="7">
        <f t="shared" si="25"/>
        <v>0.27237420048009492</v>
      </c>
      <c r="AH75" s="5">
        <v>204647780766</v>
      </c>
      <c r="AI75" s="5">
        <v>190898283500</v>
      </c>
      <c r="AJ75" s="7">
        <f t="shared" si="30"/>
        <v>1.0720252535219887</v>
      </c>
      <c r="AK75" s="7">
        <f t="shared" si="21"/>
        <v>0.64321515211319324</v>
      </c>
      <c r="AL75" s="5">
        <v>395546064266</v>
      </c>
      <c r="AM75" s="5">
        <v>190898283500</v>
      </c>
      <c r="AN75" s="5">
        <f t="shared" si="32"/>
        <v>204647780766</v>
      </c>
      <c r="AO75" s="5">
        <v>448363550268</v>
      </c>
      <c r="AP75" s="5">
        <v>395546064266</v>
      </c>
      <c r="AQ75" s="7">
        <f t="shared" si="26"/>
        <v>1.1335305562956655</v>
      </c>
      <c r="AR75" s="7">
        <f t="shared" si="27"/>
        <v>1.1335305562956655</v>
      </c>
      <c r="AS75" s="20">
        <v>0.59860625139723478</v>
      </c>
      <c r="AT75" s="20">
        <v>0.22025192805461208</v>
      </c>
      <c r="AU75" s="20">
        <v>0.27237420048009492</v>
      </c>
      <c r="AV75" s="20">
        <v>0.64321515211319324</v>
      </c>
      <c r="AW75" s="20">
        <v>1.1335305562956655</v>
      </c>
      <c r="AX75" s="23">
        <f t="shared" si="33"/>
        <v>2.8679780883408004</v>
      </c>
    </row>
    <row r="76" spans="1:50" x14ac:dyDescent="0.25">
      <c r="A76" s="3"/>
      <c r="B76" s="3"/>
      <c r="C76" s="3"/>
      <c r="D76" s="3">
        <v>2022</v>
      </c>
      <c r="E76" s="3"/>
      <c r="F76" s="5">
        <v>42340305141</v>
      </c>
      <c r="G76" s="5">
        <v>487151646729</v>
      </c>
      <c r="H76" s="7">
        <f t="shared" si="18"/>
        <v>8.6914014199265754E-2</v>
      </c>
      <c r="I76" s="3"/>
      <c r="J76" s="3"/>
      <c r="K76" s="3"/>
      <c r="L76" s="3">
        <v>2022</v>
      </c>
      <c r="M76" s="3"/>
      <c r="N76" s="5">
        <v>408009478746</v>
      </c>
      <c r="O76" s="5">
        <f t="shared" si="19"/>
        <v>69492965503.5</v>
      </c>
      <c r="P76" s="5">
        <v>138985931007</v>
      </c>
      <c r="Q76" s="13">
        <v>2</v>
      </c>
      <c r="R76" s="7">
        <f t="shared" si="22"/>
        <v>5.8712342434926121</v>
      </c>
      <c r="S76" s="5">
        <v>263772067721</v>
      </c>
      <c r="T76" s="5">
        <v>446032517908</v>
      </c>
      <c r="U76" s="7">
        <f t="shared" si="31"/>
        <v>0.59137407505209383</v>
      </c>
      <c r="V76" s="7">
        <f t="shared" si="20"/>
        <v>0.70964889006251253</v>
      </c>
      <c r="W76" s="5">
        <v>382558554113</v>
      </c>
      <c r="X76" s="5">
        <v>118786486392</v>
      </c>
      <c r="Y76" s="5">
        <f t="shared" si="28"/>
        <v>263772067721</v>
      </c>
      <c r="Z76" s="5">
        <v>104091748926</v>
      </c>
      <c r="AA76" s="5">
        <v>446032517908</v>
      </c>
      <c r="AB76" s="7">
        <f t="shared" si="29"/>
        <v>0.23337255636475876</v>
      </c>
      <c r="AC76" s="7">
        <f t="shared" si="23"/>
        <v>0.32672157891066222</v>
      </c>
      <c r="AD76" s="5">
        <v>54409704747</v>
      </c>
      <c r="AE76" s="5">
        <v>446032517908</v>
      </c>
      <c r="AF76" s="7">
        <f t="shared" si="24"/>
        <v>0.12198595968337607</v>
      </c>
      <c r="AG76" s="7">
        <f t="shared" si="25"/>
        <v>0.402553666955141</v>
      </c>
      <c r="AH76" s="5">
        <v>245801280888</v>
      </c>
      <c r="AI76" s="5">
        <v>200231237020</v>
      </c>
      <c r="AJ76" s="7">
        <f t="shared" si="30"/>
        <v>1.2275870865415881</v>
      </c>
      <c r="AK76" s="7">
        <f t="shared" si="21"/>
        <v>0.73655225192495288</v>
      </c>
      <c r="AL76" s="5">
        <v>446032517908</v>
      </c>
      <c r="AM76" s="5">
        <v>200231237020</v>
      </c>
      <c r="AN76" s="5">
        <f t="shared" si="32"/>
        <v>245801280888</v>
      </c>
      <c r="AO76" s="5">
        <v>487151646729</v>
      </c>
      <c r="AP76" s="5">
        <v>446032517908</v>
      </c>
      <c r="AQ76" s="7">
        <f t="shared" si="26"/>
        <v>1.0921886346176253</v>
      </c>
      <c r="AR76" s="7">
        <f t="shared" si="27"/>
        <v>1.0921886346176253</v>
      </c>
      <c r="AS76" s="20">
        <v>0.70964889006251253</v>
      </c>
      <c r="AT76" s="20">
        <v>0.32672157891066222</v>
      </c>
      <c r="AU76" s="20">
        <v>0.402553666955141</v>
      </c>
      <c r="AV76" s="20">
        <v>0.73655225192495288</v>
      </c>
      <c r="AW76" s="20">
        <v>1.0921886346176253</v>
      </c>
      <c r="AX76" s="23">
        <f t="shared" si="33"/>
        <v>3.2676650224708941</v>
      </c>
    </row>
    <row r="77" spans="1:50" x14ac:dyDescent="0.25">
      <c r="A77" s="3"/>
      <c r="B77" s="3"/>
      <c r="C77" s="3"/>
      <c r="D77" s="3">
        <v>2023</v>
      </c>
      <c r="E77" s="3"/>
      <c r="F77" s="5">
        <v>21269948521</v>
      </c>
      <c r="G77" s="5">
        <v>452366964787</v>
      </c>
      <c r="H77" s="7">
        <f t="shared" si="18"/>
        <v>4.7019234773288753E-2</v>
      </c>
      <c r="I77" s="3"/>
      <c r="J77" s="3"/>
      <c r="K77" s="3"/>
      <c r="L77" s="3">
        <v>2023</v>
      </c>
      <c r="M77" s="3"/>
      <c r="N77" s="5">
        <v>392929691921</v>
      </c>
      <c r="O77" s="5">
        <f t="shared" si="19"/>
        <v>97276886628</v>
      </c>
      <c r="P77" s="5">
        <v>194553773256</v>
      </c>
      <c r="Q77" s="13">
        <v>2</v>
      </c>
      <c r="R77" s="7">
        <f t="shared" si="22"/>
        <v>4.0392914035542313</v>
      </c>
      <c r="S77" s="5">
        <v>375908544786</v>
      </c>
      <c r="T77" s="5">
        <v>473573297434</v>
      </c>
      <c r="U77" s="7">
        <f t="shared" si="31"/>
        <v>0.79377056692768633</v>
      </c>
      <c r="V77" s="7">
        <f t="shared" si="20"/>
        <v>0.95252468031322357</v>
      </c>
      <c r="W77" s="5">
        <v>413005911563</v>
      </c>
      <c r="X77" s="5">
        <v>37097366777</v>
      </c>
      <c r="Y77" s="5">
        <f t="shared" si="28"/>
        <v>375908544786</v>
      </c>
      <c r="Z77" s="5">
        <v>125319760062</v>
      </c>
      <c r="AA77" s="5">
        <v>473573297434</v>
      </c>
      <c r="AB77" s="7">
        <f t="shared" si="29"/>
        <v>0.26462590002652187</v>
      </c>
      <c r="AC77" s="7">
        <f t="shared" si="23"/>
        <v>0.37047626003713058</v>
      </c>
      <c r="AD77" s="5">
        <v>27771892954</v>
      </c>
      <c r="AE77" s="5">
        <v>473573297434</v>
      </c>
      <c r="AF77" s="7">
        <f t="shared" si="24"/>
        <v>5.8643283108398774E-2</v>
      </c>
      <c r="AG77" s="7">
        <f t="shared" si="25"/>
        <v>0.19352283425771594</v>
      </c>
      <c r="AH77" s="5">
        <v>346129462554</v>
      </c>
      <c r="AI77" s="5">
        <v>127443834880</v>
      </c>
      <c r="AJ77" s="7">
        <f t="shared" si="30"/>
        <v>2.7159372823323502</v>
      </c>
      <c r="AK77" s="7">
        <f t="shared" si="21"/>
        <v>1.6295623693994101</v>
      </c>
      <c r="AL77" s="5">
        <v>473573297434</v>
      </c>
      <c r="AM77" s="5">
        <v>127443834880</v>
      </c>
      <c r="AN77" s="5">
        <f t="shared" si="32"/>
        <v>346129462554</v>
      </c>
      <c r="AO77" s="5">
        <v>452366964787</v>
      </c>
      <c r="AP77" s="5">
        <v>473573297434</v>
      </c>
      <c r="AQ77" s="7">
        <f t="shared" si="26"/>
        <v>0.95522059043044871</v>
      </c>
      <c r="AR77" s="7">
        <f t="shared" si="27"/>
        <v>0.95522059043044871</v>
      </c>
      <c r="AS77" s="20">
        <v>0.95252468031322357</v>
      </c>
      <c r="AT77" s="20">
        <v>0.37047626003713058</v>
      </c>
      <c r="AU77" s="20">
        <v>0.19352283425771594</v>
      </c>
      <c r="AV77" s="20">
        <v>1.6295623693994101</v>
      </c>
      <c r="AW77" s="20">
        <v>0.95522059043044871</v>
      </c>
      <c r="AX77" s="23">
        <f t="shared" si="33"/>
        <v>4.1013067344379284</v>
      </c>
    </row>
    <row r="78" spans="1:50" x14ac:dyDescent="0.25">
      <c r="A78" s="3" t="s">
        <v>60</v>
      </c>
      <c r="B78" s="3" t="s">
        <v>67</v>
      </c>
      <c r="C78" s="3" t="s">
        <v>68</v>
      </c>
      <c r="D78" s="3">
        <v>2019</v>
      </c>
      <c r="E78" s="3" t="s">
        <v>85</v>
      </c>
      <c r="F78" s="5">
        <v>9765333779</v>
      </c>
      <c r="G78" s="5">
        <v>790812109230</v>
      </c>
      <c r="H78" s="7">
        <f t="shared" si="18"/>
        <v>1.2348487921496721E-2</v>
      </c>
      <c r="I78" s="3" t="s">
        <v>60</v>
      </c>
      <c r="J78" s="3" t="s">
        <v>67</v>
      </c>
      <c r="K78" s="3" t="s">
        <v>68</v>
      </c>
      <c r="L78" s="3">
        <v>2019</v>
      </c>
      <c r="M78" s="3" t="s">
        <v>85</v>
      </c>
      <c r="N78" s="5">
        <v>742425945616</v>
      </c>
      <c r="O78" s="5">
        <f t="shared" si="19"/>
        <v>31458611536</v>
      </c>
      <c r="P78" s="5">
        <v>62917223072</v>
      </c>
      <c r="Q78" s="13">
        <v>2</v>
      </c>
      <c r="R78" s="12">
        <f t="shared" si="22"/>
        <v>23.600086251943985</v>
      </c>
      <c r="S78" s="5">
        <v>28655445903</v>
      </c>
      <c r="T78" s="5">
        <v>579936011162</v>
      </c>
      <c r="U78" s="7">
        <f t="shared" si="31"/>
        <v>4.9411392552747263E-2</v>
      </c>
      <c r="V78" s="7">
        <f t="shared" si="20"/>
        <v>5.9293671063296714E-2</v>
      </c>
      <c r="W78" s="5">
        <v>149252682144</v>
      </c>
      <c r="X78" s="5">
        <v>120597236241</v>
      </c>
      <c r="Y78" s="5">
        <f t="shared" si="28"/>
        <v>28655445903</v>
      </c>
      <c r="Z78" s="5">
        <v>43966770059</v>
      </c>
      <c r="AA78" s="5">
        <v>579936011162</v>
      </c>
      <c r="AB78" s="7">
        <f t="shared" si="29"/>
        <v>7.5813140092654593E-2</v>
      </c>
      <c r="AC78" s="7">
        <f t="shared" si="23"/>
        <v>0.10613839612971643</v>
      </c>
      <c r="AD78" s="5">
        <v>17651441119</v>
      </c>
      <c r="AE78" s="5">
        <v>579936011162</v>
      </c>
      <c r="AF78" s="7">
        <f t="shared" si="24"/>
        <v>3.0436877136897137E-2</v>
      </c>
      <c r="AG78" s="7">
        <f t="shared" si="25"/>
        <v>0.10044169455176055</v>
      </c>
      <c r="AH78" s="5">
        <v>427478480838</v>
      </c>
      <c r="AI78" s="5">
        <v>152457530324</v>
      </c>
      <c r="AJ78" s="7">
        <f t="shared" si="30"/>
        <v>2.8039184416114469</v>
      </c>
      <c r="AK78" s="7">
        <f t="shared" si="21"/>
        <v>1.682351064966868</v>
      </c>
      <c r="AL78" s="5">
        <v>579936011162</v>
      </c>
      <c r="AM78" s="5">
        <v>152457530324</v>
      </c>
      <c r="AN78" s="5">
        <f t="shared" si="32"/>
        <v>427478480838</v>
      </c>
      <c r="AO78" s="5">
        <v>790812109230</v>
      </c>
      <c r="AP78" s="5">
        <v>579936011162</v>
      </c>
      <c r="AQ78" s="7">
        <f t="shared" si="26"/>
        <v>1.3636195959714141</v>
      </c>
      <c r="AR78" s="7">
        <f t="shared" si="27"/>
        <v>1.3636195959714141</v>
      </c>
      <c r="AS78" s="20">
        <v>5.9293671063296714E-2</v>
      </c>
      <c r="AT78" s="20">
        <v>0.10613839612971643</v>
      </c>
      <c r="AU78" s="20">
        <v>0.10044169455176055</v>
      </c>
      <c r="AV78" s="20">
        <v>1.682351064966868</v>
      </c>
      <c r="AW78" s="20">
        <v>1.3636195959714141</v>
      </c>
      <c r="AX78" s="23">
        <f t="shared" si="33"/>
        <v>3.3118444226830559</v>
      </c>
    </row>
    <row r="79" spans="1:50" x14ac:dyDescent="0.25">
      <c r="A79" s="3"/>
      <c r="B79" s="3"/>
      <c r="C79" s="3"/>
      <c r="D79" s="3">
        <v>2020</v>
      </c>
      <c r="E79" s="3"/>
      <c r="F79" s="5">
        <v>9676098619</v>
      </c>
      <c r="G79" s="5">
        <v>478025803002</v>
      </c>
      <c r="H79" s="7">
        <f t="shared" si="18"/>
        <v>2.0241791464465187E-2</v>
      </c>
      <c r="I79" s="3"/>
      <c r="J79" s="3"/>
      <c r="K79" s="3"/>
      <c r="L79" s="3">
        <v>2020</v>
      </c>
      <c r="M79" s="3"/>
      <c r="N79" s="5">
        <v>441709455749</v>
      </c>
      <c r="O79" s="5">
        <f t="shared" si="19"/>
        <v>17860235531.5</v>
      </c>
      <c r="P79" s="5">
        <v>35720471063</v>
      </c>
      <c r="Q79" s="13">
        <v>2</v>
      </c>
      <c r="R79" s="12">
        <f t="shared" si="22"/>
        <v>24.731446288597898</v>
      </c>
      <c r="S79" s="5">
        <v>26774176226</v>
      </c>
      <c r="T79" s="5">
        <v>595139264972</v>
      </c>
      <c r="U79" s="7">
        <f t="shared" si="31"/>
        <v>4.4988085649599455E-2</v>
      </c>
      <c r="V79" s="7">
        <f t="shared" si="20"/>
        <v>5.3985702779519341E-2</v>
      </c>
      <c r="W79" s="5">
        <v>160220223030</v>
      </c>
      <c r="X79" s="5">
        <v>133446046804</v>
      </c>
      <c r="Y79" s="5">
        <f t="shared" si="28"/>
        <v>26774176226</v>
      </c>
      <c r="Z79" s="5">
        <v>53638011956</v>
      </c>
      <c r="AA79" s="5">
        <v>595139264972</v>
      </c>
      <c r="AB79" s="7">
        <f t="shared" si="29"/>
        <v>9.0126824279563464E-2</v>
      </c>
      <c r="AC79" s="7">
        <f t="shared" si="23"/>
        <v>0.12617755399138883</v>
      </c>
      <c r="AD79" s="5">
        <v>15784634474</v>
      </c>
      <c r="AE79" s="5">
        <v>595139264972</v>
      </c>
      <c r="AF79" s="7">
        <f t="shared" si="24"/>
        <v>2.6522589590425753E-2</v>
      </c>
      <c r="AG79" s="7">
        <f t="shared" si="25"/>
        <v>8.7524545648404978E-2</v>
      </c>
      <c r="AH79" s="5">
        <v>437154579457</v>
      </c>
      <c r="AI79" s="5">
        <v>157984685515</v>
      </c>
      <c r="AJ79" s="7">
        <f t="shared" si="30"/>
        <v>2.7670693398664516</v>
      </c>
      <c r="AK79" s="7">
        <f t="shared" si="21"/>
        <v>1.6602416039198709</v>
      </c>
      <c r="AL79" s="5">
        <v>595139264972</v>
      </c>
      <c r="AM79" s="5">
        <v>157984685515</v>
      </c>
      <c r="AN79" s="5">
        <f t="shared" si="32"/>
        <v>437154579457</v>
      </c>
      <c r="AO79" s="5">
        <v>478025803002</v>
      </c>
      <c r="AP79" s="5">
        <v>595139264972</v>
      </c>
      <c r="AQ79" s="7">
        <f t="shared" si="26"/>
        <v>0.80321671100711201</v>
      </c>
      <c r="AR79" s="7">
        <f t="shared" si="27"/>
        <v>0.80321671100711201</v>
      </c>
      <c r="AS79" s="20">
        <v>5.3985702779519341E-2</v>
      </c>
      <c r="AT79" s="20">
        <v>0.12617755399138883</v>
      </c>
      <c r="AU79" s="20">
        <v>8.7524545648404978E-2</v>
      </c>
      <c r="AV79" s="20">
        <v>1.6602416039198709</v>
      </c>
      <c r="AW79" s="20">
        <v>0.80321671100711201</v>
      </c>
      <c r="AX79" s="23">
        <f t="shared" si="33"/>
        <v>2.7311461173462961</v>
      </c>
    </row>
    <row r="80" spans="1:50" x14ac:dyDescent="0.25">
      <c r="A80" s="3"/>
      <c r="B80" s="3"/>
      <c r="C80" s="3"/>
      <c r="D80" s="3">
        <v>2021</v>
      </c>
      <c r="E80" s="3"/>
      <c r="F80" s="5">
        <v>27676443821</v>
      </c>
      <c r="G80" s="5">
        <v>556343297730</v>
      </c>
      <c r="H80" s="7">
        <f t="shared" si="18"/>
        <v>4.9747060733769652E-2</v>
      </c>
      <c r="I80" s="3"/>
      <c r="J80" s="3"/>
      <c r="K80" s="3"/>
      <c r="L80" s="3">
        <v>2021</v>
      </c>
      <c r="M80" s="3"/>
      <c r="N80" s="5">
        <v>492486107707</v>
      </c>
      <c r="O80" s="5">
        <f t="shared" si="19"/>
        <v>15113942559</v>
      </c>
      <c r="P80" s="5">
        <v>30227885118</v>
      </c>
      <c r="Q80" s="13">
        <v>2</v>
      </c>
      <c r="R80" s="12">
        <f t="shared" si="22"/>
        <v>32.584886821191205</v>
      </c>
      <c r="S80" s="5">
        <v>203732071373</v>
      </c>
      <c r="T80" s="5">
        <v>813751994176</v>
      </c>
      <c r="U80" s="7">
        <f t="shared" si="31"/>
        <v>0.25036137893498839</v>
      </c>
      <c r="V80" s="7">
        <f t="shared" si="20"/>
        <v>0.30043365472198608</v>
      </c>
      <c r="W80" s="5">
        <v>530063304122</v>
      </c>
      <c r="X80" s="5">
        <v>326331232749</v>
      </c>
      <c r="Y80" s="5">
        <f t="shared" si="28"/>
        <v>203732071373</v>
      </c>
      <c r="Z80" s="5">
        <v>81289128914</v>
      </c>
      <c r="AA80" s="5">
        <v>813751994176</v>
      </c>
      <c r="AB80" s="7">
        <f t="shared" si="29"/>
        <v>9.9894230055083119E-2</v>
      </c>
      <c r="AC80" s="7">
        <f t="shared" si="23"/>
        <v>0.13985192207711636</v>
      </c>
      <c r="AD80" s="5">
        <v>37471580135</v>
      </c>
      <c r="AE80" s="5">
        <v>813751994176</v>
      </c>
      <c r="AF80" s="7">
        <f t="shared" si="24"/>
        <v>4.6047911898444538E-2</v>
      </c>
      <c r="AG80" s="7">
        <f t="shared" si="25"/>
        <v>0.15195810926486697</v>
      </c>
      <c r="AH80" s="5">
        <v>464831023278</v>
      </c>
      <c r="AI80" s="5">
        <v>348920970898</v>
      </c>
      <c r="AJ80" s="7">
        <f t="shared" si="30"/>
        <v>1.3321957177915911</v>
      </c>
      <c r="AK80" s="7">
        <f t="shared" si="21"/>
        <v>0.79931743067495464</v>
      </c>
      <c r="AL80" s="5">
        <v>813751994176</v>
      </c>
      <c r="AM80" s="5">
        <v>348920970898</v>
      </c>
      <c r="AN80" s="5">
        <f t="shared" si="32"/>
        <v>464831023278</v>
      </c>
      <c r="AO80" s="5">
        <v>556343297730</v>
      </c>
      <c r="AP80" s="5">
        <v>813751994176</v>
      </c>
      <c r="AQ80" s="7">
        <f t="shared" si="26"/>
        <v>0.6836767242498123</v>
      </c>
      <c r="AR80" s="7">
        <f t="shared" si="27"/>
        <v>0.6836767242498123</v>
      </c>
      <c r="AS80" s="20">
        <v>0.30043365472198608</v>
      </c>
      <c r="AT80" s="20">
        <v>0.13985192207711636</v>
      </c>
      <c r="AU80" s="20">
        <v>0.15195810926486697</v>
      </c>
      <c r="AV80" s="20">
        <v>0.79931743067495464</v>
      </c>
      <c r="AW80" s="20">
        <v>0.6836767242498123</v>
      </c>
      <c r="AX80" s="23">
        <f t="shared" si="33"/>
        <v>2.0752378409887364</v>
      </c>
    </row>
    <row r="81" spans="1:50" x14ac:dyDescent="0.25">
      <c r="A81" s="3"/>
      <c r="D81" s="3">
        <v>2022</v>
      </c>
      <c r="E81" s="3"/>
      <c r="F81" s="5">
        <v>14756595135</v>
      </c>
      <c r="G81" s="5">
        <v>733735486344</v>
      </c>
      <c r="H81" s="7">
        <f t="shared" si="18"/>
        <v>2.0111600719392778E-2</v>
      </c>
      <c r="I81" s="3"/>
      <c r="L81" s="3">
        <v>2022</v>
      </c>
      <c r="M81" s="3"/>
      <c r="N81" s="5">
        <v>673282979661</v>
      </c>
      <c r="O81" s="5">
        <f t="shared" si="19"/>
        <v>77567618986.5</v>
      </c>
      <c r="P81" s="5">
        <v>155135237973</v>
      </c>
      <c r="Q81" s="13">
        <v>2</v>
      </c>
      <c r="R81" s="7">
        <f t="shared" si="22"/>
        <v>8.6799490361845368</v>
      </c>
      <c r="S81" s="5">
        <v>232992761693</v>
      </c>
      <c r="T81" s="5">
        <v>904862041974</v>
      </c>
      <c r="U81" s="7">
        <f t="shared" si="31"/>
        <v>0.25748981710484298</v>
      </c>
      <c r="V81" s="7">
        <f t="shared" si="20"/>
        <v>0.30898778052581155</v>
      </c>
      <c r="W81" s="5">
        <v>631175767884</v>
      </c>
      <c r="X81" s="5">
        <v>398183006191</v>
      </c>
      <c r="Y81" s="5">
        <f t="shared" si="28"/>
        <v>232992761693</v>
      </c>
      <c r="Z81" s="5">
        <v>96020892885</v>
      </c>
      <c r="AA81" s="5">
        <v>904862041974</v>
      </c>
      <c r="AB81" s="7">
        <f t="shared" si="29"/>
        <v>0.10611661052277739</v>
      </c>
      <c r="AC81" s="7">
        <f t="shared" si="23"/>
        <v>0.14856325473188833</v>
      </c>
      <c r="AD81" s="5">
        <v>25126405798</v>
      </c>
      <c r="AE81" s="5">
        <v>904862041974</v>
      </c>
      <c r="AF81" s="7">
        <f t="shared" si="24"/>
        <v>2.7768217288886978E-2</v>
      </c>
      <c r="AG81" s="7">
        <f t="shared" si="25"/>
        <v>9.1635117053327025E-2</v>
      </c>
      <c r="AH81" s="5">
        <v>479596721714</v>
      </c>
      <c r="AI81" s="5">
        <v>425265320260</v>
      </c>
      <c r="AJ81" s="7">
        <f t="shared" si="30"/>
        <v>1.1277588339928182</v>
      </c>
      <c r="AK81" s="7">
        <f t="shared" si="21"/>
        <v>0.67665530039569088</v>
      </c>
      <c r="AL81" s="5">
        <v>904862041974</v>
      </c>
      <c r="AM81" s="5">
        <v>425265320260</v>
      </c>
      <c r="AN81" s="5">
        <f t="shared" si="32"/>
        <v>479596721714</v>
      </c>
      <c r="AO81" s="5">
        <v>733735486344</v>
      </c>
      <c r="AP81" s="5">
        <v>904862041974</v>
      </c>
      <c r="AQ81" s="7">
        <f t="shared" si="26"/>
        <v>0.81088105402600463</v>
      </c>
      <c r="AR81" s="7">
        <f t="shared" si="27"/>
        <v>0.81088105402600463</v>
      </c>
      <c r="AS81" s="20">
        <v>0.30898778052581155</v>
      </c>
      <c r="AT81" s="20">
        <v>0.14856325473188833</v>
      </c>
      <c r="AU81" s="20">
        <v>9.1635117053327025E-2</v>
      </c>
      <c r="AV81" s="20">
        <v>0.67665530039569088</v>
      </c>
      <c r="AW81" s="20">
        <v>0.81088105402600463</v>
      </c>
      <c r="AX81" s="23">
        <f t="shared" si="33"/>
        <v>2.0367225067327226</v>
      </c>
    </row>
    <row r="82" spans="1:50" x14ac:dyDescent="0.25">
      <c r="A82" s="3"/>
      <c r="D82" s="3">
        <v>2023</v>
      </c>
      <c r="E82" s="3"/>
      <c r="F82" s="5">
        <v>7486295734</v>
      </c>
      <c r="G82" s="5">
        <v>901839472087</v>
      </c>
      <c r="H82" s="7">
        <f t="shared" si="18"/>
        <v>8.3011400207129108E-3</v>
      </c>
      <c r="I82" s="3"/>
      <c r="L82" s="3">
        <v>2023</v>
      </c>
      <c r="M82" s="3"/>
      <c r="N82" s="5">
        <v>833435732702</v>
      </c>
      <c r="O82" s="5">
        <f t="shared" si="19"/>
        <v>40708013676.5</v>
      </c>
      <c r="P82" s="5">
        <v>81416027353</v>
      </c>
      <c r="Q82" s="13">
        <v>2</v>
      </c>
      <c r="R82" s="12">
        <f t="shared" si="22"/>
        <v>20.473505274051909</v>
      </c>
      <c r="S82" s="5">
        <v>426562018520</v>
      </c>
      <c r="T82" s="5">
        <v>825238301373</v>
      </c>
      <c r="U82" s="7">
        <f t="shared" si="31"/>
        <v>0.51689556557215344</v>
      </c>
      <c r="V82" s="7">
        <f t="shared" si="20"/>
        <v>0.62027467868658415</v>
      </c>
      <c r="W82" s="5">
        <v>543655105673</v>
      </c>
      <c r="X82" s="5">
        <v>117093087153</v>
      </c>
      <c r="Y82" s="5">
        <f t="shared" si="28"/>
        <v>426562018520</v>
      </c>
      <c r="Z82" s="5">
        <v>100497789914</v>
      </c>
      <c r="AA82" s="5">
        <v>825238301373</v>
      </c>
      <c r="AB82" s="7">
        <f t="shared" si="29"/>
        <v>0.12178032666054836</v>
      </c>
      <c r="AC82" s="7">
        <f t="shared" si="23"/>
        <v>0.1704924573247677</v>
      </c>
      <c r="AD82" s="5">
        <v>20827391108</v>
      </c>
      <c r="AE82" s="5">
        <v>825238301373</v>
      </c>
      <c r="AF82" s="7">
        <f t="shared" si="24"/>
        <v>2.5238032545687933E-2</v>
      </c>
      <c r="AG82" s="7">
        <f t="shared" si="25"/>
        <v>8.3285507400770176E-2</v>
      </c>
      <c r="AH82" s="5">
        <v>486885680373</v>
      </c>
      <c r="AI82" s="5">
        <v>338352621000</v>
      </c>
      <c r="AJ82" s="7">
        <f t="shared" si="30"/>
        <v>1.438988942760399</v>
      </c>
      <c r="AK82" s="7">
        <f t="shared" si="21"/>
        <v>0.86339336565623936</v>
      </c>
      <c r="AL82" s="5">
        <v>825238301373</v>
      </c>
      <c r="AM82" s="5">
        <v>338352621000</v>
      </c>
      <c r="AN82" s="5">
        <f t="shared" si="32"/>
        <v>486885680373</v>
      </c>
      <c r="AO82" s="5">
        <v>901839472087</v>
      </c>
      <c r="AP82" s="5">
        <v>825238301373</v>
      </c>
      <c r="AQ82" s="7">
        <f t="shared" si="26"/>
        <v>1.092823091931814</v>
      </c>
      <c r="AR82" s="7">
        <f t="shared" si="27"/>
        <v>1.092823091931814</v>
      </c>
      <c r="AS82" s="20">
        <v>0.62027467868658415</v>
      </c>
      <c r="AT82" s="20">
        <v>0.1704924573247677</v>
      </c>
      <c r="AU82" s="20">
        <v>8.3285507400770176E-2</v>
      </c>
      <c r="AV82" s="20">
        <v>0.86339336565623936</v>
      </c>
      <c r="AW82" s="20">
        <v>1.092823091931814</v>
      </c>
      <c r="AX82" s="23">
        <f t="shared" si="33"/>
        <v>2.8302691010001757</v>
      </c>
    </row>
    <row r="83" spans="1:50" x14ac:dyDescent="0.25">
      <c r="A83" s="3" t="s">
        <v>61</v>
      </c>
      <c r="B83" s="3" t="s">
        <v>38</v>
      </c>
      <c r="C83" s="3" t="s">
        <v>69</v>
      </c>
      <c r="D83" s="3">
        <v>2019</v>
      </c>
      <c r="E83" s="3" t="s">
        <v>87</v>
      </c>
      <c r="F83" s="5">
        <v>68480112000</v>
      </c>
      <c r="G83" s="5">
        <v>12079939200000</v>
      </c>
      <c r="H83" s="7">
        <f t="shared" si="18"/>
        <v>5.6689119759808062E-3</v>
      </c>
      <c r="I83" s="3" t="s">
        <v>61</v>
      </c>
      <c r="J83" s="3" t="s">
        <v>38</v>
      </c>
      <c r="K83" s="3" t="s">
        <v>69</v>
      </c>
      <c r="L83" s="3">
        <v>2019</v>
      </c>
      <c r="M83" s="3" t="s">
        <v>87</v>
      </c>
      <c r="N83" s="5">
        <v>10277152234000</v>
      </c>
      <c r="O83" s="5">
        <f t="shared" si="19"/>
        <v>1197128408500</v>
      </c>
      <c r="P83" s="5">
        <v>2394256817000</v>
      </c>
      <c r="Q83" s="13">
        <v>2</v>
      </c>
      <c r="R83" s="7">
        <f t="shared" si="22"/>
        <v>8.5848369824230097</v>
      </c>
      <c r="S83" s="5">
        <v>545598045000</v>
      </c>
      <c r="T83" s="5">
        <v>6584587023000</v>
      </c>
      <c r="U83" s="7">
        <f t="shared" si="31"/>
        <v>8.2859873078482055E-2</v>
      </c>
      <c r="V83" s="7">
        <f t="shared" si="20"/>
        <v>9.9431847694178468E-2</v>
      </c>
      <c r="W83" s="5">
        <v>4502446283000</v>
      </c>
      <c r="X83" s="5">
        <v>3956848238000</v>
      </c>
      <c r="Y83" s="5">
        <f t="shared" si="28"/>
        <v>545598045000</v>
      </c>
      <c r="Z83" s="5">
        <v>663776350000</v>
      </c>
      <c r="AA83" s="5">
        <v>6584587023000</v>
      </c>
      <c r="AB83" s="7">
        <f t="shared" si="29"/>
        <v>0.10080759016190771</v>
      </c>
      <c r="AC83" s="7">
        <f t="shared" si="23"/>
        <v>0.14113062622667077</v>
      </c>
      <c r="AD83" s="5">
        <v>105046392000</v>
      </c>
      <c r="AE83" s="5">
        <v>6584587023000</v>
      </c>
      <c r="AF83" s="7">
        <f t="shared" si="24"/>
        <v>1.5953375911514626E-2</v>
      </c>
      <c r="AG83" s="7">
        <f t="shared" si="25"/>
        <v>5.2646140507998263E-2</v>
      </c>
      <c r="AH83" s="5">
        <v>1971799684000</v>
      </c>
      <c r="AI83" s="5">
        <v>4612787339000</v>
      </c>
      <c r="AJ83" s="7">
        <f t="shared" si="30"/>
        <v>0.4274638172301834</v>
      </c>
      <c r="AK83" s="7">
        <f t="shared" si="21"/>
        <v>0.25647829033811004</v>
      </c>
      <c r="AL83" s="5">
        <v>6584587023000</v>
      </c>
      <c r="AM83" s="5">
        <v>4612787339000</v>
      </c>
      <c r="AN83" s="5">
        <f t="shared" si="32"/>
        <v>1971799684000</v>
      </c>
      <c r="AO83" s="5">
        <v>12079939200000</v>
      </c>
      <c r="AP83" s="5">
        <v>6584587023000</v>
      </c>
      <c r="AQ83" s="7">
        <f t="shared" si="26"/>
        <v>1.8345781076026033</v>
      </c>
      <c r="AR83" s="7">
        <f t="shared" si="27"/>
        <v>1.8345781076026033</v>
      </c>
      <c r="AS83" s="20">
        <v>9.9431847694178468E-2</v>
      </c>
      <c r="AT83" s="20">
        <v>0.14113062622667077</v>
      </c>
      <c r="AU83" s="20">
        <v>5.2646140507998263E-2</v>
      </c>
      <c r="AV83" s="20">
        <v>0.25647829033811004</v>
      </c>
      <c r="AW83" s="20">
        <v>1.8345781076026033</v>
      </c>
      <c r="AX83" s="23">
        <f t="shared" si="33"/>
        <v>2.3842650123695606</v>
      </c>
    </row>
    <row r="84" spans="1:50" x14ac:dyDescent="0.25">
      <c r="A84" s="3"/>
      <c r="B84" s="3"/>
      <c r="C84" s="3"/>
      <c r="D84" s="3">
        <v>2020</v>
      </c>
      <c r="E84" s="3"/>
      <c r="F84" s="5">
        <v>60817945000</v>
      </c>
      <c r="G84" s="5">
        <v>12659547242000</v>
      </c>
      <c r="H84" s="7">
        <f t="shared" si="18"/>
        <v>4.8041169117191721E-3</v>
      </c>
      <c r="I84" s="3"/>
      <c r="J84" s="3"/>
      <c r="K84" s="3"/>
      <c r="L84" s="3">
        <v>2020</v>
      </c>
      <c r="M84" s="3"/>
      <c r="N84" s="5">
        <v>10686779830000</v>
      </c>
      <c r="O84" s="5">
        <f t="shared" si="19"/>
        <v>1173060020000</v>
      </c>
      <c r="P84" s="5">
        <v>2346120040000</v>
      </c>
      <c r="Q84" s="13">
        <v>2</v>
      </c>
      <c r="R84" s="7">
        <f t="shared" si="22"/>
        <v>9.1101730924219879</v>
      </c>
      <c r="S84" s="5">
        <v>358695114000</v>
      </c>
      <c r="T84" s="5">
        <v>7616266096000</v>
      </c>
      <c r="U84" s="7">
        <f t="shared" si="31"/>
        <v>4.7095927253432451E-2</v>
      </c>
      <c r="V84" s="7">
        <f t="shared" si="20"/>
        <v>5.6515112704118936E-2</v>
      </c>
      <c r="W84" s="5">
        <v>4419656047000</v>
      </c>
      <c r="X84" s="5">
        <v>4060960933000</v>
      </c>
      <c r="Y84" s="5">
        <f t="shared" si="28"/>
        <v>358695114000</v>
      </c>
      <c r="Z84" s="5">
        <v>745082928000</v>
      </c>
      <c r="AA84" s="5">
        <v>7616266096000</v>
      </c>
      <c r="AB84" s="7">
        <f t="shared" si="29"/>
        <v>9.7827848792114994E-2</v>
      </c>
      <c r="AC84" s="7">
        <f t="shared" si="23"/>
        <v>0.13695898830896097</v>
      </c>
      <c r="AD84" s="5">
        <v>114757297000</v>
      </c>
      <c r="AE84" s="5">
        <v>7616266096000</v>
      </c>
      <c r="AF84" s="7">
        <f t="shared" si="24"/>
        <v>1.506739595932311E-2</v>
      </c>
      <c r="AG84" s="7">
        <f t="shared" si="25"/>
        <v>4.9722406665766258E-2</v>
      </c>
      <c r="AH84" s="5">
        <v>2053552226000</v>
      </c>
      <c r="AI84" s="5">
        <v>5562713870000</v>
      </c>
      <c r="AJ84" s="7">
        <f t="shared" si="30"/>
        <v>0.36916373446330075</v>
      </c>
      <c r="AK84" s="7">
        <f t="shared" si="21"/>
        <v>0.22149824067798043</v>
      </c>
      <c r="AL84" s="5">
        <v>7616266096000</v>
      </c>
      <c r="AM84" s="5">
        <v>5562713870000</v>
      </c>
      <c r="AN84" s="5">
        <f t="shared" si="32"/>
        <v>2053552226000</v>
      </c>
      <c r="AO84" s="5">
        <v>12659547242000</v>
      </c>
      <c r="AP84" s="5">
        <v>7616266096000</v>
      </c>
      <c r="AQ84" s="7">
        <f t="shared" si="26"/>
        <v>1.6621723929326326</v>
      </c>
      <c r="AR84" s="7">
        <f t="shared" si="27"/>
        <v>1.6621723929326326</v>
      </c>
      <c r="AS84" s="20">
        <v>5.6515112704118936E-2</v>
      </c>
      <c r="AT84" s="20">
        <v>0.13695898830896097</v>
      </c>
      <c r="AU84" s="20">
        <v>4.9722406665766258E-2</v>
      </c>
      <c r="AV84" s="20">
        <v>0.22149824067798043</v>
      </c>
      <c r="AW84" s="20">
        <v>1.6621723929326326</v>
      </c>
      <c r="AX84" s="23">
        <f t="shared" si="33"/>
        <v>2.1268671412894591</v>
      </c>
    </row>
    <row r="85" spans="1:50" x14ac:dyDescent="0.25">
      <c r="A85" s="3"/>
      <c r="B85" s="3"/>
      <c r="C85" s="3"/>
      <c r="D85" s="3">
        <v>2021</v>
      </c>
      <c r="E85" s="3"/>
      <c r="F85" s="5">
        <v>225314512000</v>
      </c>
      <c r="G85" s="5">
        <v>14236423259000</v>
      </c>
      <c r="H85" s="7">
        <f t="shared" si="18"/>
        <v>1.5826623576786422E-2</v>
      </c>
      <c r="I85" s="3"/>
      <c r="J85" s="3"/>
      <c r="K85" s="3"/>
      <c r="L85" s="3">
        <v>2021</v>
      </c>
      <c r="M85" s="3"/>
      <c r="N85" s="5">
        <v>11946467386000</v>
      </c>
      <c r="O85" s="5">
        <f t="shared" si="19"/>
        <v>1445475587500</v>
      </c>
      <c r="P85" s="5">
        <v>2890951175000</v>
      </c>
      <c r="Q85" s="13">
        <v>2</v>
      </c>
      <c r="R85" s="7">
        <f t="shared" si="22"/>
        <v>8.2647313377750145</v>
      </c>
      <c r="S85" s="5">
        <v>423158534000</v>
      </c>
      <c r="T85" s="5">
        <v>8505127561000</v>
      </c>
      <c r="U85" s="7">
        <f t="shared" si="31"/>
        <v>4.9753343611256391E-2</v>
      </c>
      <c r="V85" s="7">
        <f t="shared" si="20"/>
        <v>5.9704012333507667E-2</v>
      </c>
      <c r="W85" s="5">
        <v>4889716585000</v>
      </c>
      <c r="X85" s="5">
        <v>4466558051000</v>
      </c>
      <c r="Y85" s="5">
        <f t="shared" si="28"/>
        <v>423158534000</v>
      </c>
      <c r="Z85" s="5">
        <v>947437656000</v>
      </c>
      <c r="AA85" s="5">
        <v>8505127561000</v>
      </c>
      <c r="AB85" s="7">
        <f t="shared" si="29"/>
        <v>0.111396054815738</v>
      </c>
      <c r="AC85" s="7">
        <f t="shared" si="23"/>
        <v>0.15595447674203319</v>
      </c>
      <c r="AD85" s="5">
        <v>288064940000</v>
      </c>
      <c r="AE85" s="5">
        <v>8505127561000</v>
      </c>
      <c r="AF85" s="7">
        <f t="shared" si="24"/>
        <v>3.3869561383289871E-2</v>
      </c>
      <c r="AG85" s="7">
        <f t="shared" si="25"/>
        <v>0.11176955256485657</v>
      </c>
      <c r="AH85" s="5">
        <v>2265186951000</v>
      </c>
      <c r="AI85" s="5">
        <v>6239940610000</v>
      </c>
      <c r="AJ85" s="7">
        <f t="shared" si="30"/>
        <v>0.363014184360963</v>
      </c>
      <c r="AK85" s="7">
        <f t="shared" si="21"/>
        <v>0.2178085106165778</v>
      </c>
      <c r="AL85" s="5">
        <v>8505127561000</v>
      </c>
      <c r="AM85" s="5">
        <v>6239940610000</v>
      </c>
      <c r="AN85" s="5">
        <f t="shared" si="32"/>
        <v>2265186951000</v>
      </c>
      <c r="AO85" s="5">
        <v>14236423259000</v>
      </c>
      <c r="AP85" s="5">
        <v>8505127561000</v>
      </c>
      <c r="AQ85" s="7">
        <f t="shared" si="26"/>
        <v>1.6738635789874192</v>
      </c>
      <c r="AR85" s="7">
        <f t="shared" si="27"/>
        <v>1.6738635789874192</v>
      </c>
      <c r="AS85" s="20">
        <v>5.9704012333507667E-2</v>
      </c>
      <c r="AT85" s="20">
        <v>0.15595447674203319</v>
      </c>
      <c r="AU85" s="20">
        <v>0.11176955256485657</v>
      </c>
      <c r="AV85" s="20">
        <v>0.2178085106165778</v>
      </c>
      <c r="AW85" s="20">
        <v>1.6738635789874192</v>
      </c>
      <c r="AX85" s="23">
        <f t="shared" si="33"/>
        <v>2.2191001312443945</v>
      </c>
    </row>
    <row r="86" spans="1:50" x14ac:dyDescent="0.25">
      <c r="A86" s="3"/>
      <c r="B86" s="3"/>
      <c r="C86" s="3"/>
      <c r="D86" s="3">
        <v>2022</v>
      </c>
      <c r="E86" s="3"/>
      <c r="F86" s="5">
        <v>263261813000</v>
      </c>
      <c r="G86" s="5">
        <v>15447381020</v>
      </c>
      <c r="H86" s="7">
        <f t="shared" si="18"/>
        <v>17.04248847485216</v>
      </c>
      <c r="I86" s="3"/>
      <c r="J86" s="3"/>
      <c r="K86" s="3"/>
      <c r="L86" s="3">
        <v>2022</v>
      </c>
      <c r="M86" s="3"/>
      <c r="N86" s="5">
        <v>12927166619000</v>
      </c>
      <c r="O86" s="5">
        <f t="shared" si="19"/>
        <v>1709477344000</v>
      </c>
      <c r="P86" s="5">
        <v>3418954688000</v>
      </c>
      <c r="Q86" s="13">
        <v>2</v>
      </c>
      <c r="R86" s="7">
        <f t="shared" si="22"/>
        <v>7.5620578794871705</v>
      </c>
      <c r="S86" s="5">
        <v>262723624000</v>
      </c>
      <c r="T86" s="5">
        <v>9645596019000</v>
      </c>
      <c r="U86" s="7">
        <f t="shared" si="31"/>
        <v>2.7237676498423128E-2</v>
      </c>
      <c r="V86" s="7">
        <f t="shared" si="20"/>
        <v>3.2685211798107752E-2</v>
      </c>
      <c r="W86" s="5">
        <v>5534371433000</v>
      </c>
      <c r="X86" s="5">
        <v>5271647809000</v>
      </c>
      <c r="Y86" s="5">
        <f t="shared" si="28"/>
        <v>262723624000</v>
      </c>
      <c r="Z86" s="5">
        <v>1153531689000</v>
      </c>
      <c r="AA86" s="5">
        <v>9645596019000</v>
      </c>
      <c r="AB86" s="7">
        <f t="shared" si="29"/>
        <v>0.11959154071223393</v>
      </c>
      <c r="AC86" s="7">
        <f t="shared" si="23"/>
        <v>0.16742815699712749</v>
      </c>
      <c r="AD86" s="5">
        <v>338872598000</v>
      </c>
      <c r="AE86" s="5">
        <v>9645596019000</v>
      </c>
      <c r="AF86" s="7">
        <f t="shared" si="24"/>
        <v>3.5132364794511928E-2</v>
      </c>
      <c r="AG86" s="7">
        <f t="shared" si="25"/>
        <v>0.11593680382188935</v>
      </c>
      <c r="AH86" s="5">
        <v>2496047539000</v>
      </c>
      <c r="AI86" s="5">
        <v>7149548480000</v>
      </c>
      <c r="AJ86" s="7">
        <f t="shared" si="30"/>
        <v>0.34911960468306386</v>
      </c>
      <c r="AK86" s="7">
        <f t="shared" si="21"/>
        <v>0.20947176280983831</v>
      </c>
      <c r="AL86" s="5">
        <v>9645596019000</v>
      </c>
      <c r="AM86" s="5">
        <v>7149548480000</v>
      </c>
      <c r="AN86" s="5">
        <f t="shared" si="32"/>
        <v>2496047539000</v>
      </c>
      <c r="AO86" s="5">
        <v>15447381020</v>
      </c>
      <c r="AP86" s="5">
        <v>9645596019000</v>
      </c>
      <c r="AQ86" s="7">
        <f t="shared" si="26"/>
        <v>1.6014957488963441E-3</v>
      </c>
      <c r="AR86" s="7">
        <f t="shared" si="27"/>
        <v>1.6014957488963441E-3</v>
      </c>
      <c r="AS86" s="20">
        <v>3.2685211798107752E-2</v>
      </c>
      <c r="AT86" s="20">
        <v>0.16742815699712749</v>
      </c>
      <c r="AU86" s="20">
        <v>0.11593680382188935</v>
      </c>
      <c r="AV86" s="20">
        <v>0.20947176280983831</v>
      </c>
      <c r="AW86" s="20">
        <v>1.6014957488963441E-3</v>
      </c>
      <c r="AX86" s="23">
        <f t="shared" si="33"/>
        <v>0.52712343117585925</v>
      </c>
    </row>
    <row r="87" spans="1:50" x14ac:dyDescent="0.25">
      <c r="A87" s="3"/>
      <c r="B87" s="3"/>
      <c r="C87" s="3"/>
      <c r="D87" s="3">
        <v>2023</v>
      </c>
      <c r="E87" s="3"/>
      <c r="F87" s="5">
        <v>206593499000</v>
      </c>
      <c r="G87" s="5">
        <v>16454238746000</v>
      </c>
      <c r="H87" s="7">
        <f t="shared" si="18"/>
        <v>1.2555640050514192E-2</v>
      </c>
      <c r="I87" s="3"/>
      <c r="J87" s="3"/>
      <c r="K87" s="3"/>
      <c r="L87" s="3">
        <v>2023</v>
      </c>
      <c r="M87" s="3"/>
      <c r="N87" s="5">
        <v>13827300202000</v>
      </c>
      <c r="O87" s="5">
        <f t="shared" si="19"/>
        <v>1817791000500</v>
      </c>
      <c r="P87" s="5">
        <v>3635582001000</v>
      </c>
      <c r="Q87" s="13">
        <v>2</v>
      </c>
      <c r="R87" s="7">
        <f t="shared" si="22"/>
        <v>7.6066501584597317</v>
      </c>
      <c r="S87" s="5">
        <v>313847213000</v>
      </c>
      <c r="T87" s="5">
        <v>11315578952000</v>
      </c>
      <c r="U87" s="7">
        <f t="shared" si="31"/>
        <v>2.7735851106807777E-2</v>
      </c>
      <c r="V87" s="7">
        <f t="shared" si="20"/>
        <v>3.3283021328169328E-2</v>
      </c>
      <c r="W87" s="5">
        <v>6041412045000</v>
      </c>
      <c r="X87" s="5">
        <v>5727564832000</v>
      </c>
      <c r="Y87" s="5">
        <f t="shared" si="28"/>
        <v>313847213000</v>
      </c>
      <c r="Z87" s="5">
        <v>1295811760000</v>
      </c>
      <c r="AA87" s="5">
        <v>11315578952000</v>
      </c>
      <c r="AB87" s="7">
        <f t="shared" si="29"/>
        <v>0.11451572787364703</v>
      </c>
      <c r="AC87" s="7">
        <f t="shared" si="23"/>
        <v>0.16032201902310583</v>
      </c>
      <c r="AD87" s="5">
        <v>259735587000</v>
      </c>
      <c r="AE87" s="5">
        <v>11315578952000</v>
      </c>
      <c r="AF87" s="7">
        <f t="shared" si="24"/>
        <v>2.2953804493944376E-2</v>
      </c>
      <c r="AG87" s="7">
        <f t="shared" si="25"/>
        <v>7.5747554830016439E-2</v>
      </c>
      <c r="AH87" s="5">
        <v>3500696142000</v>
      </c>
      <c r="AI87" s="5">
        <v>7814882810000</v>
      </c>
      <c r="AJ87" s="7">
        <f t="shared" si="30"/>
        <v>0.4479524808126969</v>
      </c>
      <c r="AK87" s="7">
        <f t="shared" si="21"/>
        <v>0.26877148848761812</v>
      </c>
      <c r="AL87" s="5">
        <v>11315578952000</v>
      </c>
      <c r="AM87" s="5">
        <v>7814882810000</v>
      </c>
      <c r="AN87" s="5">
        <f t="shared" si="32"/>
        <v>3500696142000</v>
      </c>
      <c r="AO87" s="5">
        <v>16454238746000</v>
      </c>
      <c r="AP87" s="5">
        <v>11315578952000</v>
      </c>
      <c r="AQ87" s="7">
        <f t="shared" si="26"/>
        <v>1.454122569936358</v>
      </c>
      <c r="AR87" s="7">
        <f t="shared" si="27"/>
        <v>1.454122569936358</v>
      </c>
      <c r="AS87" s="20">
        <v>3.3283021328169328E-2</v>
      </c>
      <c r="AT87" s="20">
        <v>0.16032201902310583</v>
      </c>
      <c r="AU87" s="20">
        <v>7.5747554830016439E-2</v>
      </c>
      <c r="AV87" s="20">
        <v>0.26877148848761812</v>
      </c>
      <c r="AW87" s="20">
        <v>1.454122569936358</v>
      </c>
      <c r="AX87" s="23">
        <f t="shared" si="33"/>
        <v>1.9922466536052679</v>
      </c>
    </row>
    <row r="88" spans="1:50" x14ac:dyDescent="0.25">
      <c r="A88" s="3" t="s">
        <v>62</v>
      </c>
      <c r="B88" s="3" t="s">
        <v>39</v>
      </c>
      <c r="C88" s="3" t="s">
        <v>40</v>
      </c>
      <c r="D88" s="3">
        <v>2019</v>
      </c>
      <c r="E88" s="3" t="s">
        <v>85</v>
      </c>
      <c r="F88" s="5">
        <v>107726887576</v>
      </c>
      <c r="G88" s="5">
        <v>966725371267</v>
      </c>
      <c r="H88" s="7">
        <f t="shared" si="18"/>
        <v>0.11143484052230061</v>
      </c>
      <c r="I88" s="3" t="s">
        <v>62</v>
      </c>
      <c r="J88" s="3" t="s">
        <v>39</v>
      </c>
      <c r="K88" s="3" t="s">
        <v>40</v>
      </c>
      <c r="L88" s="3">
        <v>2019</v>
      </c>
      <c r="M88" s="3" t="s">
        <v>85</v>
      </c>
      <c r="N88" s="5">
        <v>884758345496</v>
      </c>
      <c r="O88" s="5">
        <f t="shared" si="19"/>
        <v>27484778302</v>
      </c>
      <c r="P88" s="5">
        <v>54969556604</v>
      </c>
      <c r="Q88" s="13">
        <v>2</v>
      </c>
      <c r="R88" s="12">
        <f t="shared" si="22"/>
        <v>32.190848904595981</v>
      </c>
      <c r="S88" s="5">
        <v>-706420386747</v>
      </c>
      <c r="T88" s="5">
        <v>136433406842</v>
      </c>
      <c r="U88" s="7">
        <f t="shared" si="31"/>
        <v>-5.1777669641064312</v>
      </c>
      <c r="V88" s="7">
        <f t="shared" si="20"/>
        <v>-6.2133203569277171</v>
      </c>
      <c r="W88" s="5">
        <v>102911590387</v>
      </c>
      <c r="X88" s="5">
        <v>809331977134</v>
      </c>
      <c r="Y88" s="5">
        <f t="shared" si="28"/>
        <v>-706420386747</v>
      </c>
      <c r="Z88" s="5">
        <v>7886004649825</v>
      </c>
      <c r="AA88" s="5">
        <v>136433406842</v>
      </c>
      <c r="AB88" s="7">
        <f t="shared" si="29"/>
        <v>57.801126808755704</v>
      </c>
      <c r="AC88" s="7">
        <f t="shared" si="23"/>
        <v>80.921577532257984</v>
      </c>
      <c r="AD88" s="5">
        <v>101986961830</v>
      </c>
      <c r="AE88" s="5">
        <v>136433406842</v>
      </c>
      <c r="AF88" s="7">
        <f t="shared" si="24"/>
        <v>0.74752191703391579</v>
      </c>
      <c r="AG88" s="7">
        <f t="shared" si="25"/>
        <v>2.466822326211922</v>
      </c>
      <c r="AH88" s="5">
        <v>-3700080905847</v>
      </c>
      <c r="AI88" s="5">
        <v>3836514312689</v>
      </c>
      <c r="AJ88" s="7">
        <f t="shared" si="30"/>
        <v>-0.96443818640510315</v>
      </c>
      <c r="AK88" s="7">
        <f t="shared" si="21"/>
        <v>-0.57866291184306184</v>
      </c>
      <c r="AL88" s="5">
        <v>136433406842</v>
      </c>
      <c r="AM88" s="5">
        <v>3836514312689</v>
      </c>
      <c r="AN88" s="5">
        <f t="shared" si="32"/>
        <v>-3700080905847</v>
      </c>
      <c r="AO88" s="5">
        <v>966725371267</v>
      </c>
      <c r="AP88" s="5">
        <v>136433406842</v>
      </c>
      <c r="AQ88" s="7">
        <f t="shared" si="26"/>
        <v>7.0856939927223221</v>
      </c>
      <c r="AR88" s="7">
        <f t="shared" si="27"/>
        <v>7.0856939927223221</v>
      </c>
      <c r="AS88" s="20">
        <v>-6.2133203569277171</v>
      </c>
      <c r="AT88" s="20">
        <v>80.921577532257984</v>
      </c>
      <c r="AU88" s="20">
        <v>2.466822326211922</v>
      </c>
      <c r="AV88" s="20">
        <v>-0.57866291184306184</v>
      </c>
      <c r="AW88" s="20">
        <v>7.0856939927223221</v>
      </c>
      <c r="AX88" s="23">
        <f t="shared" si="33"/>
        <v>83.682110582421444</v>
      </c>
    </row>
    <row r="89" spans="1:50" x14ac:dyDescent="0.25">
      <c r="A89" s="3"/>
      <c r="B89" s="3"/>
      <c r="C89" s="3"/>
      <c r="D89" s="3">
        <v>2020</v>
      </c>
      <c r="E89" s="3"/>
      <c r="F89" s="5">
        <v>276596537437</v>
      </c>
      <c r="G89" s="5">
        <v>494469692213</v>
      </c>
      <c r="H89" s="7">
        <f t="shared" si="18"/>
        <v>0.55938016382579825</v>
      </c>
      <c r="I89" s="3"/>
      <c r="J89" s="3"/>
      <c r="K89" s="3"/>
      <c r="L89" s="3">
        <v>2020</v>
      </c>
      <c r="M89" s="3"/>
      <c r="N89" s="5">
        <v>466581209560</v>
      </c>
      <c r="O89" s="5">
        <f t="shared" si="19"/>
        <v>23672596130.5</v>
      </c>
      <c r="P89" s="5">
        <v>47345192261</v>
      </c>
      <c r="Q89" s="13">
        <v>2</v>
      </c>
      <c r="R89" s="12">
        <f t="shared" si="22"/>
        <v>19.70976089770113</v>
      </c>
      <c r="S89" s="5">
        <v>-902018790863</v>
      </c>
      <c r="T89" s="5">
        <v>111295495695</v>
      </c>
      <c r="U89" s="7">
        <f t="shared" si="31"/>
        <v>-8.1047196495259737</v>
      </c>
      <c r="V89" s="7">
        <f t="shared" si="20"/>
        <v>-9.7256635794311688</v>
      </c>
      <c r="W89" s="5">
        <v>70185025171</v>
      </c>
      <c r="X89" s="5">
        <v>972203816034</v>
      </c>
      <c r="Y89" s="5">
        <f t="shared" si="28"/>
        <v>-902018790863</v>
      </c>
      <c r="Z89" s="5">
        <v>8154236091000</v>
      </c>
      <c r="AA89" s="5">
        <v>111295495695</v>
      </c>
      <c r="AB89" s="7">
        <f t="shared" si="29"/>
        <v>73.266541831542725</v>
      </c>
      <c r="AC89" s="7">
        <f t="shared" si="23"/>
        <v>102.57315856415981</v>
      </c>
      <c r="AD89" s="5">
        <v>277923559679</v>
      </c>
      <c r="AE89" s="5">
        <v>111295495695</v>
      </c>
      <c r="AF89" s="7">
        <f t="shared" si="24"/>
        <v>2.4971680834293264</v>
      </c>
      <c r="AG89" s="7">
        <f t="shared" si="25"/>
        <v>8.240654675316776</v>
      </c>
      <c r="AH89" s="5">
        <v>-3972774885814</v>
      </c>
      <c r="AI89" s="5">
        <v>4084070381509</v>
      </c>
      <c r="AJ89" s="7">
        <f t="shared" si="30"/>
        <v>-0.97274887910871943</v>
      </c>
      <c r="AK89" s="7">
        <f t="shared" si="21"/>
        <v>-0.58364932746523168</v>
      </c>
      <c r="AL89" s="5">
        <v>111295495695</v>
      </c>
      <c r="AM89" s="5">
        <v>4084070381509</v>
      </c>
      <c r="AN89" s="5">
        <f t="shared" si="32"/>
        <v>-3972774885814</v>
      </c>
      <c r="AO89" s="5">
        <v>494469692213</v>
      </c>
      <c r="AP89" s="5">
        <v>111295495695</v>
      </c>
      <c r="AQ89" s="7">
        <f t="shared" si="26"/>
        <v>4.4428544850374774</v>
      </c>
      <c r="AR89" s="7">
        <f t="shared" si="27"/>
        <v>4.4428544850374774</v>
      </c>
      <c r="AS89" s="20">
        <v>-9.7256635794311688</v>
      </c>
      <c r="AT89" s="20">
        <v>102.57315856415981</v>
      </c>
      <c r="AU89" s="20">
        <v>8.240654675316776</v>
      </c>
      <c r="AV89" s="20">
        <v>-0.58364932746523168</v>
      </c>
      <c r="AW89" s="20">
        <v>4.4428544850374774</v>
      </c>
      <c r="AX89" s="23">
        <f t="shared" si="33"/>
        <v>104.94735481761765</v>
      </c>
    </row>
    <row r="90" spans="1:50" x14ac:dyDescent="0.25">
      <c r="A90" s="3"/>
      <c r="B90" s="3"/>
      <c r="C90" s="3"/>
      <c r="D90" s="3">
        <v>2021</v>
      </c>
      <c r="E90" s="3"/>
      <c r="F90" s="5">
        <v>154647642961</v>
      </c>
      <c r="G90" s="5">
        <v>475954529475</v>
      </c>
      <c r="H90" s="7">
        <f t="shared" si="18"/>
        <v>0.3249210447300156</v>
      </c>
      <c r="I90" s="3"/>
      <c r="J90" s="3"/>
      <c r="K90" s="3"/>
      <c r="L90" s="3">
        <v>2021</v>
      </c>
      <c r="M90" s="3"/>
      <c r="N90" s="5">
        <v>425864217897</v>
      </c>
      <c r="O90" s="5">
        <f t="shared" si="19"/>
        <v>15886597589</v>
      </c>
      <c r="P90" s="5">
        <v>31773195178</v>
      </c>
      <c r="Q90" s="13">
        <v>2</v>
      </c>
      <c r="R90" s="12">
        <f t="shared" si="22"/>
        <v>26.806508789010405</v>
      </c>
      <c r="S90" s="5">
        <v>-1233069435104</v>
      </c>
      <c r="T90" s="5">
        <v>97103946855</v>
      </c>
      <c r="U90" s="7">
        <f t="shared" si="31"/>
        <v>-12.698448158294482</v>
      </c>
      <c r="V90" s="7">
        <f t="shared" si="20"/>
        <v>-15.238137789953377</v>
      </c>
      <c r="W90" s="5">
        <v>65215388640</v>
      </c>
      <c r="X90" s="5">
        <v>1298284823744</v>
      </c>
      <c r="Y90" s="5">
        <f t="shared" si="28"/>
        <v>-1233069435104</v>
      </c>
      <c r="Z90" s="5">
        <v>8299501245362</v>
      </c>
      <c r="AA90" s="5">
        <v>97103946855</v>
      </c>
      <c r="AB90" s="7">
        <f t="shared" si="29"/>
        <v>85.47027710166293</v>
      </c>
      <c r="AC90" s="7">
        <f t="shared" si="23"/>
        <v>119.65838794232809</v>
      </c>
      <c r="AD90" s="5">
        <v>153933468061</v>
      </c>
      <c r="AE90" s="5">
        <v>97103946855</v>
      </c>
      <c r="AF90" s="7">
        <f t="shared" si="24"/>
        <v>1.5852441949744887</v>
      </c>
      <c r="AG90" s="7">
        <f t="shared" si="25"/>
        <v>5.2313058434158126</v>
      </c>
      <c r="AH90" s="5">
        <v>-4124096233911</v>
      </c>
      <c r="AI90" s="5">
        <v>4221200180766</v>
      </c>
      <c r="AJ90" s="7">
        <f t="shared" si="30"/>
        <v>-0.9769961284239832</v>
      </c>
      <c r="AK90" s="7">
        <f t="shared" si="21"/>
        <v>-0.58619767705438985</v>
      </c>
      <c r="AL90" s="5">
        <v>97103946855</v>
      </c>
      <c r="AM90" s="5">
        <v>4221200180766</v>
      </c>
      <c r="AN90" s="5">
        <f>AL90-AM90</f>
        <v>-4124096233911</v>
      </c>
      <c r="AO90" s="5">
        <v>475954529475</v>
      </c>
      <c r="AP90" s="5">
        <v>97103946855</v>
      </c>
      <c r="AQ90" s="7">
        <f t="shared" si="26"/>
        <v>4.9014952006607597</v>
      </c>
      <c r="AR90" s="7">
        <f t="shared" si="27"/>
        <v>4.9014952006607597</v>
      </c>
      <c r="AS90" s="20">
        <v>-15.238137789953377</v>
      </c>
      <c r="AT90" s="20">
        <v>119.65838794232809</v>
      </c>
      <c r="AU90" s="20">
        <v>5.2313058434158126</v>
      </c>
      <c r="AV90" s="20">
        <v>-0.58619767705438985</v>
      </c>
      <c r="AW90" s="20">
        <v>4.9014952006607597</v>
      </c>
      <c r="AX90" s="23">
        <f t="shared" si="33"/>
        <v>113.96685351939689</v>
      </c>
    </row>
    <row r="91" spans="1:50" x14ac:dyDescent="0.25">
      <c r="A91" s="3"/>
      <c r="B91" s="3"/>
      <c r="C91" s="3"/>
      <c r="D91" s="3">
        <v>2022</v>
      </c>
      <c r="E91" s="3"/>
      <c r="F91" s="5">
        <v>404828994821</v>
      </c>
      <c r="G91" s="5">
        <v>596059531152</v>
      </c>
      <c r="H91" s="7">
        <f t="shared" si="18"/>
        <v>0.67917544081308434</v>
      </c>
      <c r="I91" s="3"/>
      <c r="J91" s="3"/>
      <c r="K91" s="3"/>
      <c r="L91" s="3">
        <v>2022</v>
      </c>
      <c r="M91" s="3"/>
      <c r="N91" s="5">
        <v>542520930582</v>
      </c>
      <c r="O91" s="5">
        <f t="shared" si="19"/>
        <v>18792093506.5</v>
      </c>
      <c r="P91" s="5">
        <v>37584187013</v>
      </c>
      <c r="Q91" s="13">
        <v>2</v>
      </c>
      <c r="R91" s="12">
        <f t="shared" si="22"/>
        <v>28.869637669392574</v>
      </c>
      <c r="S91" s="5">
        <v>-1611091385094</v>
      </c>
      <c r="T91" s="5">
        <v>86257215187</v>
      </c>
      <c r="U91" s="7">
        <f t="shared" si="31"/>
        <v>-18.677757931336632</v>
      </c>
      <c r="V91" s="7">
        <f t="shared" si="20"/>
        <v>-22.41330951760396</v>
      </c>
      <c r="W91" s="5">
        <v>61825583702</v>
      </c>
      <c r="X91" s="5">
        <v>1672916968796</v>
      </c>
      <c r="Y91" s="5">
        <f t="shared" si="28"/>
        <v>-1611091385094</v>
      </c>
      <c r="Z91" s="5">
        <v>7885696475392</v>
      </c>
      <c r="AA91" s="5">
        <v>86257215187</v>
      </c>
      <c r="AB91" s="7">
        <f t="shared" si="29"/>
        <v>91.420717192136635</v>
      </c>
      <c r="AC91" s="7">
        <f t="shared" si="23"/>
        <v>127.98900406899128</v>
      </c>
      <c r="AD91" s="5">
        <v>429291954684</v>
      </c>
      <c r="AE91" s="5">
        <v>86257215187</v>
      </c>
      <c r="AF91" s="7">
        <f t="shared" si="24"/>
        <v>4.9768816875588104</v>
      </c>
      <c r="AG91" s="7">
        <f t="shared" si="25"/>
        <v>16.423709568944073</v>
      </c>
      <c r="AH91" s="5">
        <v>-3717457168573</v>
      </c>
      <c r="AI91" s="5">
        <v>3803714383760</v>
      </c>
      <c r="AJ91" s="7">
        <f t="shared" si="30"/>
        <v>-0.97732289901805558</v>
      </c>
      <c r="AK91" s="7">
        <f t="shared" si="21"/>
        <v>-0.58639373941083328</v>
      </c>
      <c r="AL91" s="5">
        <v>86257215187</v>
      </c>
      <c r="AM91" s="5">
        <v>3803714383760</v>
      </c>
      <c r="AN91" s="5">
        <f t="shared" si="32"/>
        <v>-3717457168573</v>
      </c>
      <c r="AO91" s="5">
        <v>596059531152</v>
      </c>
      <c r="AP91" s="5">
        <v>86257215187</v>
      </c>
      <c r="AQ91" s="7">
        <f t="shared" si="26"/>
        <v>6.9102570707827971</v>
      </c>
      <c r="AR91" s="7">
        <f t="shared" si="27"/>
        <v>6.9102570707827971</v>
      </c>
      <c r="AS91" s="20">
        <v>-22.41330951760396</v>
      </c>
      <c r="AT91" s="20">
        <v>127.98900406899128</v>
      </c>
      <c r="AU91" s="20">
        <v>16.423709568944073</v>
      </c>
      <c r="AV91" s="20">
        <v>-0.58639373941083328</v>
      </c>
      <c r="AW91" s="20">
        <v>6.9102570707827971</v>
      </c>
      <c r="AX91" s="23">
        <f t="shared" si="33"/>
        <v>128.32326745170334</v>
      </c>
    </row>
    <row r="92" spans="1:50" x14ac:dyDescent="0.25">
      <c r="A92" s="3"/>
      <c r="B92" s="3"/>
      <c r="C92" s="3"/>
      <c r="D92" s="3">
        <v>2023</v>
      </c>
      <c r="E92" s="3"/>
      <c r="F92" s="5">
        <v>121128792550</v>
      </c>
      <c r="G92" s="5">
        <v>754649493117</v>
      </c>
      <c r="H92" s="7">
        <f t="shared" si="18"/>
        <v>0.16051000319325773</v>
      </c>
      <c r="I92" s="3"/>
      <c r="J92" s="3"/>
      <c r="K92" s="3"/>
      <c r="L92" s="3">
        <v>2023</v>
      </c>
      <c r="M92" s="3"/>
      <c r="N92" s="5">
        <v>691112013532</v>
      </c>
      <c r="O92" s="5">
        <f t="shared" si="19"/>
        <v>23697970435</v>
      </c>
      <c r="P92" s="5">
        <v>47395940870</v>
      </c>
      <c r="Q92" s="13">
        <v>2</v>
      </c>
      <c r="R92" s="12">
        <f t="shared" si="22"/>
        <v>29.163341874681514</v>
      </c>
      <c r="S92" s="5">
        <v>-1809658371973</v>
      </c>
      <c r="T92" s="5">
        <v>104761105422</v>
      </c>
      <c r="U92" s="7">
        <f t="shared" si="31"/>
        <v>-17.27414353526828</v>
      </c>
      <c r="V92" s="7">
        <f t="shared" si="20"/>
        <v>-20.728972242321934</v>
      </c>
      <c r="W92" s="5">
        <v>66908766188</v>
      </c>
      <c r="X92" s="5">
        <v>1876567138161</v>
      </c>
      <c r="Y92" s="5">
        <f t="shared" si="28"/>
        <v>-1809658371973</v>
      </c>
      <c r="Z92" s="5">
        <v>7998037877473</v>
      </c>
      <c r="AA92" s="5">
        <v>104761105422</v>
      </c>
      <c r="AB92" s="7">
        <f t="shared" si="29"/>
        <v>76.34548953311635</v>
      </c>
      <c r="AC92" s="7">
        <f t="shared" si="23"/>
        <v>106.88368534636288</v>
      </c>
      <c r="AD92" s="5">
        <v>120088460641</v>
      </c>
      <c r="AE92" s="5">
        <v>104761105422</v>
      </c>
      <c r="AF92" s="7">
        <f t="shared" si="24"/>
        <v>1.1463076888818438</v>
      </c>
      <c r="AG92" s="7">
        <f t="shared" si="25"/>
        <v>3.782815373310084</v>
      </c>
      <c r="AH92" s="5">
        <v>-3838257952907</v>
      </c>
      <c r="AI92" s="5">
        <v>3943019058329</v>
      </c>
      <c r="AJ92" s="7">
        <f t="shared" si="30"/>
        <v>-0.9734312454816294</v>
      </c>
      <c r="AK92" s="7">
        <f t="shared" si="21"/>
        <v>-0.58405874728897766</v>
      </c>
      <c r="AL92" s="5">
        <v>104761105422</v>
      </c>
      <c r="AM92" s="5">
        <v>3943019058329</v>
      </c>
      <c r="AN92" s="5">
        <f t="shared" si="32"/>
        <v>-3838257952907</v>
      </c>
      <c r="AO92" s="5">
        <v>754649493117</v>
      </c>
      <c r="AP92" s="5">
        <v>104761105422</v>
      </c>
      <c r="AQ92" s="7">
        <f t="shared" si="26"/>
        <v>7.203527397664538</v>
      </c>
      <c r="AR92" s="7">
        <f t="shared" si="27"/>
        <v>7.203527397664538</v>
      </c>
      <c r="AS92" s="20">
        <v>-20.728972242321934</v>
      </c>
      <c r="AT92" s="20">
        <v>106.88368534636288</v>
      </c>
      <c r="AU92" s="20">
        <v>3.782815373310084</v>
      </c>
      <c r="AV92" s="20">
        <v>-0.58405874728897766</v>
      </c>
      <c r="AW92" s="20">
        <v>7.203527397664538</v>
      </c>
      <c r="AX92" s="23">
        <f t="shared" si="33"/>
        <v>96.556997127726603</v>
      </c>
    </row>
    <row r="93" spans="1:50" x14ac:dyDescent="0.25">
      <c r="A93" s="3" t="s">
        <v>63</v>
      </c>
      <c r="B93" s="3" t="s">
        <v>41</v>
      </c>
      <c r="C93" s="3" t="s">
        <v>42</v>
      </c>
      <c r="D93" s="3">
        <v>2019</v>
      </c>
      <c r="E93" s="3" t="s">
        <v>85</v>
      </c>
      <c r="F93" s="5">
        <v>39725601460</v>
      </c>
      <c r="G93" s="5">
        <v>238615469362</v>
      </c>
      <c r="H93" s="7">
        <f t="shared" si="18"/>
        <v>0.16648376388260427</v>
      </c>
      <c r="I93" s="3" t="s">
        <v>63</v>
      </c>
      <c r="J93" s="3" t="s">
        <v>41</v>
      </c>
      <c r="K93" s="3" t="s">
        <v>42</v>
      </c>
      <c r="L93" s="3">
        <v>2019</v>
      </c>
      <c r="M93" s="3" t="s">
        <v>85</v>
      </c>
      <c r="N93" s="5">
        <v>227423967638</v>
      </c>
      <c r="O93" s="5">
        <f t="shared" si="19"/>
        <v>293316512.5</v>
      </c>
      <c r="P93" s="5">
        <v>586633025</v>
      </c>
      <c r="Q93" s="13">
        <v>2</v>
      </c>
      <c r="R93" s="12">
        <f t="shared" si="22"/>
        <v>775.35344225804545</v>
      </c>
      <c r="S93" s="5">
        <v>-294394017939</v>
      </c>
      <c r="T93" s="5">
        <v>8278414392</v>
      </c>
      <c r="U93" s="7">
        <f t="shared" si="31"/>
        <v>-35.561643087532943</v>
      </c>
      <c r="V93" s="7">
        <f t="shared" si="20"/>
        <v>-42.673971705039527</v>
      </c>
      <c r="W93" s="5">
        <v>6415449692</v>
      </c>
      <c r="X93" s="5">
        <v>300809467631</v>
      </c>
      <c r="Y93" s="5">
        <f t="shared" si="28"/>
        <v>-294394017939</v>
      </c>
      <c r="Z93" s="5">
        <v>981500329458</v>
      </c>
      <c r="AA93" s="5">
        <v>8278414392</v>
      </c>
      <c r="AB93" s="7">
        <f t="shared" si="29"/>
        <v>118.56139146724657</v>
      </c>
      <c r="AC93" s="7">
        <f t="shared" si="23"/>
        <v>165.98594805414518</v>
      </c>
      <c r="AD93" s="5">
        <v>37297602565</v>
      </c>
      <c r="AE93" s="5">
        <v>8278414392</v>
      </c>
      <c r="AF93" s="7">
        <f t="shared" si="24"/>
        <v>4.505404150949877</v>
      </c>
      <c r="AG93" s="7">
        <f t="shared" si="25"/>
        <v>14.867833698134593</v>
      </c>
      <c r="AH93" s="5">
        <v>-744972205788</v>
      </c>
      <c r="AI93" s="5">
        <v>753250620180</v>
      </c>
      <c r="AJ93" s="7">
        <f t="shared" si="30"/>
        <v>-0.98900974765872507</v>
      </c>
      <c r="AK93" s="7">
        <f t="shared" si="21"/>
        <v>-0.59340584859523504</v>
      </c>
      <c r="AL93" s="5">
        <v>8278414392</v>
      </c>
      <c r="AM93" s="5">
        <v>753250620180</v>
      </c>
      <c r="AN93" s="5">
        <f t="shared" si="32"/>
        <v>-744972205788</v>
      </c>
      <c r="AO93" s="5">
        <v>238615469362</v>
      </c>
      <c r="AP93" s="5">
        <v>8278414392</v>
      </c>
      <c r="AQ93" s="7">
        <f t="shared" si="26"/>
        <v>28.823813119646498</v>
      </c>
      <c r="AR93" s="7">
        <f t="shared" si="27"/>
        <v>28.823813119646498</v>
      </c>
      <c r="AS93" s="20">
        <v>-42.673971705039527</v>
      </c>
      <c r="AT93" s="20">
        <v>165.98594805414518</v>
      </c>
      <c r="AU93" s="20">
        <v>14.867833698134593</v>
      </c>
      <c r="AV93" s="20">
        <v>-0.59340584859523504</v>
      </c>
      <c r="AW93" s="20">
        <v>28.823813119646498</v>
      </c>
      <c r="AX93" s="23">
        <f t="shared" si="33"/>
        <v>166.41021731829153</v>
      </c>
    </row>
    <row r="94" spans="1:50" x14ac:dyDescent="0.25">
      <c r="A94" s="3"/>
      <c r="B94" s="3"/>
      <c r="C94" s="3"/>
      <c r="D94" s="3">
        <v>2020</v>
      </c>
      <c r="E94" s="3"/>
      <c r="F94" s="5">
        <v>50608122770</v>
      </c>
      <c r="G94" s="5">
        <v>30671505593</v>
      </c>
      <c r="H94" s="7">
        <f t="shared" si="18"/>
        <v>1.6500045169465052</v>
      </c>
      <c r="I94" s="3"/>
      <c r="J94" s="3"/>
      <c r="K94" s="3"/>
      <c r="L94" s="3">
        <v>2020</v>
      </c>
      <c r="M94" s="3"/>
      <c r="N94" s="5">
        <v>28603624638</v>
      </c>
      <c r="O94" s="5">
        <f t="shared" si="19"/>
        <v>735861605</v>
      </c>
      <c r="P94" s="5">
        <v>1471723210</v>
      </c>
      <c r="Q94" s="13">
        <v>2</v>
      </c>
      <c r="R94" s="7">
        <f t="shared" si="22"/>
        <v>38.870929592800266</v>
      </c>
      <c r="S94" s="5">
        <v>-399770305198</v>
      </c>
      <c r="T94" s="5">
        <v>10616363611</v>
      </c>
      <c r="U94" s="7">
        <f t="shared" si="31"/>
        <v>-37.656048704264748</v>
      </c>
      <c r="V94" s="7">
        <f t="shared" si="20"/>
        <v>-45.187258445117699</v>
      </c>
      <c r="W94" s="5">
        <v>8968497949</v>
      </c>
      <c r="X94" s="5">
        <v>408738803147</v>
      </c>
      <c r="Y94" s="5">
        <f t="shared" si="28"/>
        <v>-399770305198</v>
      </c>
      <c r="Z94" s="5">
        <v>1031813832594</v>
      </c>
      <c r="AA94" s="5">
        <v>10616363611</v>
      </c>
      <c r="AB94" s="7">
        <f t="shared" si="29"/>
        <v>97.190890440574222</v>
      </c>
      <c r="AC94" s="7">
        <f t="shared" si="23"/>
        <v>136.06724661680391</v>
      </c>
      <c r="AD94" s="5">
        <v>50662749679</v>
      </c>
      <c r="AE94" s="5">
        <v>10616363611</v>
      </c>
      <c r="AF94" s="7">
        <f t="shared" si="24"/>
        <v>4.7721377616066656</v>
      </c>
      <c r="AG94" s="7">
        <f t="shared" si="25"/>
        <v>15.748054613301996</v>
      </c>
      <c r="AH94" s="5">
        <v>-795562867745</v>
      </c>
      <c r="AI94" s="5">
        <v>806179231356</v>
      </c>
      <c r="AJ94" s="7">
        <f t="shared" si="30"/>
        <v>-0.98683126133981003</v>
      </c>
      <c r="AK94" s="7">
        <f t="shared" si="21"/>
        <v>-0.59209875680388602</v>
      </c>
      <c r="AL94" s="5">
        <v>10616363611</v>
      </c>
      <c r="AM94" s="5">
        <v>806179231356</v>
      </c>
      <c r="AN94" s="5">
        <f t="shared" si="32"/>
        <v>-795562867745</v>
      </c>
      <c r="AO94" s="5">
        <v>30671505593</v>
      </c>
      <c r="AP94" s="5">
        <v>10616363611</v>
      </c>
      <c r="AQ94" s="7">
        <f t="shared" si="26"/>
        <v>2.8890782867704474</v>
      </c>
      <c r="AR94" s="7">
        <f t="shared" si="27"/>
        <v>2.8890782867704474</v>
      </c>
      <c r="AS94" s="20">
        <v>-45.187258445117699</v>
      </c>
      <c r="AT94" s="20">
        <v>136.06724661680391</v>
      </c>
      <c r="AU94" s="20">
        <v>15.748054613301996</v>
      </c>
      <c r="AV94" s="20">
        <v>-0.59209875680388602</v>
      </c>
      <c r="AW94" s="20">
        <v>2.8890782867704474</v>
      </c>
      <c r="AX94" s="23">
        <f t="shared" si="33"/>
        <v>108.92502231495477</v>
      </c>
    </row>
    <row r="95" spans="1:50" x14ac:dyDescent="0.25">
      <c r="A95" s="3"/>
      <c r="B95" s="3"/>
      <c r="C95" s="3"/>
      <c r="D95" s="3">
        <v>2021</v>
      </c>
      <c r="E95" s="3"/>
      <c r="F95" s="5">
        <v>58735842609</v>
      </c>
      <c r="G95" s="5">
        <v>46270783199</v>
      </c>
      <c r="H95" s="7">
        <f t="shared" si="18"/>
        <v>1.2693937415407612</v>
      </c>
      <c r="I95" s="3"/>
      <c r="J95" s="3"/>
      <c r="K95" s="3"/>
      <c r="L95" s="3">
        <v>2021</v>
      </c>
      <c r="M95" s="3"/>
      <c r="N95" s="5">
        <v>42031208914</v>
      </c>
      <c r="O95" s="5">
        <f t="shared" si="19"/>
        <v>1489854686</v>
      </c>
      <c r="P95" s="5">
        <v>2979709372</v>
      </c>
      <c r="Q95" s="13">
        <v>2</v>
      </c>
      <c r="R95" s="7">
        <f t="shared" si="22"/>
        <v>28.211616413978241</v>
      </c>
      <c r="S95" s="5">
        <v>-528067603846</v>
      </c>
      <c r="T95" s="5">
        <v>13423884866</v>
      </c>
      <c r="U95" s="7">
        <f t="shared" si="31"/>
        <v>-39.337912170528888</v>
      </c>
      <c r="V95" s="7">
        <f t="shared" si="20"/>
        <v>-47.205494604634666</v>
      </c>
      <c r="W95" s="5">
        <v>11589646670</v>
      </c>
      <c r="X95" s="5">
        <v>539657250516</v>
      </c>
      <c r="Y95" s="5">
        <f t="shared" si="28"/>
        <v>-528067603846</v>
      </c>
      <c r="Z95" s="5">
        <v>1090365272775</v>
      </c>
      <c r="AA95" s="5">
        <v>13423884866</v>
      </c>
      <c r="AB95" s="7">
        <f t="shared" si="29"/>
        <v>81.225761667300645</v>
      </c>
      <c r="AC95" s="7">
        <f t="shared" si="23"/>
        <v>113.7160663342209</v>
      </c>
      <c r="AD95" s="5">
        <v>58729450432</v>
      </c>
      <c r="AE95" s="5">
        <v>13423884866</v>
      </c>
      <c r="AF95" s="7">
        <f t="shared" si="24"/>
        <v>4.374996583943437</v>
      </c>
      <c r="AG95" s="7">
        <f t="shared" si="25"/>
        <v>14.437488727013342</v>
      </c>
      <c r="AH95" s="5">
        <v>-854114287494</v>
      </c>
      <c r="AI95" s="5">
        <v>867538172360</v>
      </c>
      <c r="AJ95" s="7">
        <f t="shared" si="30"/>
        <v>-0.98452646201206062</v>
      </c>
      <c r="AK95" s="7">
        <f t="shared" si="21"/>
        <v>-0.5907158772072364</v>
      </c>
      <c r="AL95" s="5">
        <v>13423884866</v>
      </c>
      <c r="AM95" s="5">
        <v>867538172360</v>
      </c>
      <c r="AN95" s="5">
        <f t="shared" si="32"/>
        <v>-854114287494</v>
      </c>
      <c r="AO95" s="5">
        <v>46270783199</v>
      </c>
      <c r="AP95" s="5">
        <v>13423884866</v>
      </c>
      <c r="AQ95" s="7">
        <f t="shared" si="26"/>
        <v>3.4468995868844634</v>
      </c>
      <c r="AR95" s="7">
        <f t="shared" si="27"/>
        <v>3.4468995868844634</v>
      </c>
      <c r="AS95" s="20">
        <v>-47.205494604634666</v>
      </c>
      <c r="AT95" s="20">
        <v>113.7160663342209</v>
      </c>
      <c r="AU95" s="20">
        <v>14.437488727013342</v>
      </c>
      <c r="AV95" s="20">
        <v>-0.5907158772072364</v>
      </c>
      <c r="AW95" s="20">
        <v>3.4468995868844634</v>
      </c>
      <c r="AX95" s="23">
        <f t="shared" si="33"/>
        <v>83.804244166276817</v>
      </c>
    </row>
    <row r="96" spans="1:50" x14ac:dyDescent="0.25">
      <c r="A96" s="3"/>
      <c r="B96" s="3"/>
      <c r="C96" s="3"/>
      <c r="D96" s="3">
        <v>2022</v>
      </c>
      <c r="E96" s="3"/>
      <c r="F96" s="5">
        <v>69493222649</v>
      </c>
      <c r="G96" s="5">
        <v>65247491246</v>
      </c>
      <c r="H96" s="7">
        <f t="shared" si="18"/>
        <v>1.0650711823845072</v>
      </c>
      <c r="I96" s="3"/>
      <c r="J96" s="3"/>
      <c r="K96" s="3"/>
      <c r="L96" s="3">
        <v>2022</v>
      </c>
      <c r="M96" s="3"/>
      <c r="N96" s="5">
        <v>61573151235</v>
      </c>
      <c r="O96" s="5">
        <f t="shared" si="19"/>
        <v>740312821</v>
      </c>
      <c r="P96" s="5">
        <v>1480625642</v>
      </c>
      <c r="Q96" s="13">
        <v>2</v>
      </c>
      <c r="R96" s="7">
        <f t="shared" si="22"/>
        <v>83.171801822678418</v>
      </c>
      <c r="S96" s="5">
        <v>-676492897740</v>
      </c>
      <c r="T96" s="5">
        <v>9153314484</v>
      </c>
      <c r="U96" s="7">
        <f t="shared" si="31"/>
        <v>-73.906878095635193</v>
      </c>
      <c r="V96" s="7">
        <f t="shared" si="20"/>
        <v>-88.688253714762226</v>
      </c>
      <c r="W96" s="5">
        <v>7356823253</v>
      </c>
      <c r="X96" s="5">
        <v>683849720993</v>
      </c>
      <c r="Y96" s="5">
        <f t="shared" si="28"/>
        <v>-676492897740</v>
      </c>
      <c r="Z96" s="5">
        <v>1159508829992</v>
      </c>
      <c r="AA96" s="5">
        <v>9153314484</v>
      </c>
      <c r="AB96" s="7">
        <f t="shared" si="29"/>
        <v>126.67638941269004</v>
      </c>
      <c r="AC96" s="7">
        <f t="shared" si="23"/>
        <v>177.34694517776606</v>
      </c>
      <c r="AD96" s="5">
        <v>69452281845</v>
      </c>
      <c r="AE96" s="5">
        <v>9153314484</v>
      </c>
      <c r="AF96" s="7">
        <f t="shared" si="24"/>
        <v>7.5876647706579554</v>
      </c>
      <c r="AG96" s="7">
        <f t="shared" si="25"/>
        <v>25.039293743171253</v>
      </c>
      <c r="AH96" s="5">
        <v>-923257839361</v>
      </c>
      <c r="AI96" s="5">
        <v>932411153845</v>
      </c>
      <c r="AJ96" s="7">
        <f t="shared" si="30"/>
        <v>-0.99018317783281085</v>
      </c>
      <c r="AK96" s="7">
        <f t="shared" si="21"/>
        <v>-0.59410990669968644</v>
      </c>
      <c r="AL96" s="5">
        <v>9153314484</v>
      </c>
      <c r="AM96" s="5">
        <v>932411153845</v>
      </c>
      <c r="AN96" s="5">
        <f t="shared" si="32"/>
        <v>-923257839361</v>
      </c>
      <c r="AO96" s="5">
        <v>65247491246</v>
      </c>
      <c r="AP96" s="5">
        <v>9153314484</v>
      </c>
      <c r="AQ96" s="7">
        <f t="shared" si="26"/>
        <v>7.1282912173565824</v>
      </c>
      <c r="AR96" s="7">
        <f t="shared" si="27"/>
        <v>7.1282912173565824</v>
      </c>
      <c r="AS96" s="20">
        <v>-88.688253714762226</v>
      </c>
      <c r="AT96" s="20">
        <v>177.34694517776606</v>
      </c>
      <c r="AU96" s="20">
        <v>25.039293743171253</v>
      </c>
      <c r="AV96" s="20">
        <v>-0.59410990669968644</v>
      </c>
      <c r="AW96" s="20">
        <v>7.1282912173565824</v>
      </c>
      <c r="AX96" s="23">
        <f t="shared" si="33"/>
        <v>120.23216651683198</v>
      </c>
    </row>
    <row r="97" spans="1:50" x14ac:dyDescent="0.25">
      <c r="A97" s="3"/>
      <c r="B97" s="3"/>
      <c r="C97" s="3"/>
      <c r="D97" s="3">
        <v>2023</v>
      </c>
      <c r="E97" s="3"/>
      <c r="F97" s="5">
        <v>82036249540</v>
      </c>
      <c r="G97" s="5">
        <v>113701011341</v>
      </c>
      <c r="H97" s="7">
        <f t="shared" si="18"/>
        <v>0.72150852989306835</v>
      </c>
      <c r="I97" s="3"/>
      <c r="J97" s="3"/>
      <c r="K97" s="3"/>
      <c r="L97" s="3">
        <v>2023</v>
      </c>
      <c r="M97" s="3"/>
      <c r="N97" s="5">
        <v>106033859572</v>
      </c>
      <c r="O97" s="5">
        <f t="shared" si="19"/>
        <v>602510843</v>
      </c>
      <c r="P97" s="5">
        <v>1205021686</v>
      </c>
      <c r="Q97" s="13">
        <v>2</v>
      </c>
      <c r="R97" s="12">
        <f t="shared" si="22"/>
        <v>175.98664124290292</v>
      </c>
      <c r="S97" s="5">
        <v>-880913046762</v>
      </c>
      <c r="T97" s="5">
        <v>8637018351</v>
      </c>
      <c r="U97" s="7">
        <f t="shared" si="31"/>
        <v>-101.99272607311379</v>
      </c>
      <c r="V97" s="7">
        <f t="shared" si="20"/>
        <v>-122.39127128773654</v>
      </c>
      <c r="W97" s="5">
        <v>7746417196</v>
      </c>
      <c r="X97" s="5">
        <v>888659463958</v>
      </c>
      <c r="Y97" s="5">
        <f t="shared" si="28"/>
        <v>-880913046762</v>
      </c>
      <c r="Z97" s="5">
        <v>1241464109169</v>
      </c>
      <c r="AA97" s="5">
        <v>8637018351</v>
      </c>
      <c r="AB97" s="7">
        <f t="shared" si="29"/>
        <v>143.73757918729703</v>
      </c>
      <c r="AC97" s="7">
        <f t="shared" si="23"/>
        <v>201.23261086221584</v>
      </c>
      <c r="AD97" s="5">
        <v>81836159344</v>
      </c>
      <c r="AE97" s="5">
        <v>8637018351</v>
      </c>
      <c r="AF97" s="7">
        <f t="shared" si="24"/>
        <v>9.4750475243027541</v>
      </c>
      <c r="AG97" s="7">
        <f t="shared" si="25"/>
        <v>31.267656830199087</v>
      </c>
      <c r="AH97" s="5">
        <v>-1005213243070</v>
      </c>
      <c r="AI97" s="5">
        <v>1013850261421</v>
      </c>
      <c r="AJ97" s="7">
        <f t="shared" si="30"/>
        <v>-0.9914809724081991</v>
      </c>
      <c r="AK97" s="7">
        <f t="shared" si="21"/>
        <v>-0.59488858344491946</v>
      </c>
      <c r="AL97" s="5">
        <v>8637018351</v>
      </c>
      <c r="AM97" s="5">
        <v>1013850261421</v>
      </c>
      <c r="AN97" s="5">
        <f t="shared" si="32"/>
        <v>-1005213243070</v>
      </c>
      <c r="AO97" s="5">
        <v>113701011341</v>
      </c>
      <c r="AP97" s="5">
        <v>8637018351</v>
      </c>
      <c r="AQ97" s="7">
        <f t="shared" si="26"/>
        <v>13.164382281049063</v>
      </c>
      <c r="AR97" s="7">
        <f t="shared" si="27"/>
        <v>13.164382281049063</v>
      </c>
      <c r="AS97" s="20">
        <v>-122.39127128773654</v>
      </c>
      <c r="AT97" s="20">
        <v>201.23261086221584</v>
      </c>
      <c r="AU97" s="20">
        <v>31.267656830199087</v>
      </c>
      <c r="AV97" s="20">
        <v>-0.59488858344491946</v>
      </c>
      <c r="AW97" s="20">
        <v>13.164382281049063</v>
      </c>
      <c r="AX97" s="23">
        <f t="shared" si="33"/>
        <v>122.67849010228252</v>
      </c>
    </row>
    <row r="98" spans="1:50" x14ac:dyDescent="0.25">
      <c r="A98" s="3" t="s">
        <v>64</v>
      </c>
      <c r="B98" s="3" t="s">
        <v>65</v>
      </c>
      <c r="C98" s="3" t="s">
        <v>66</v>
      </c>
      <c r="D98" s="3">
        <v>2019</v>
      </c>
      <c r="E98" s="3" t="s">
        <v>85</v>
      </c>
      <c r="F98" s="5">
        <v>580814677453</v>
      </c>
      <c r="G98" s="5">
        <v>22226912485948</v>
      </c>
      <c r="H98" s="7">
        <f t="shared" si="18"/>
        <v>2.6131145197075611E-2</v>
      </c>
      <c r="I98" s="3" t="s">
        <v>64</v>
      </c>
      <c r="J98" s="3" t="s">
        <v>65</v>
      </c>
      <c r="K98" s="3" t="s">
        <v>66</v>
      </c>
      <c r="L98" s="3">
        <v>2019</v>
      </c>
      <c r="M98" s="3" t="s">
        <v>85</v>
      </c>
      <c r="N98" s="5">
        <v>19771990916170</v>
      </c>
      <c r="O98" s="5">
        <f t="shared" si="19"/>
        <v>1197887991633</v>
      </c>
      <c r="P98" s="5">
        <v>2395775983266</v>
      </c>
      <c r="Q98" s="13">
        <v>2</v>
      </c>
      <c r="R98" s="7">
        <f t="shared" si="22"/>
        <v>16.505709260192329</v>
      </c>
      <c r="S98" s="5">
        <v>4656648960974</v>
      </c>
      <c r="T98" s="5">
        <v>8704958834283</v>
      </c>
      <c r="U98" s="7">
        <f t="shared" si="31"/>
        <v>0.53494210020093147</v>
      </c>
      <c r="V98" s="7">
        <f t="shared" si="20"/>
        <v>0.64193052024111774</v>
      </c>
      <c r="W98" s="5">
        <v>7120602478197</v>
      </c>
      <c r="X98" s="5">
        <v>2463953517223</v>
      </c>
      <c r="Y98" s="5">
        <f t="shared" si="28"/>
        <v>4656648960974</v>
      </c>
      <c r="Z98" s="5">
        <v>5634460201057</v>
      </c>
      <c r="AA98" s="5">
        <v>8704958834283</v>
      </c>
      <c r="AB98" s="7">
        <f t="shared" si="29"/>
        <v>0.64727017190094416</v>
      </c>
      <c r="AC98" s="7">
        <f t="shared" si="23"/>
        <v>0.9061782406613218</v>
      </c>
      <c r="AD98" s="5">
        <v>801391256095</v>
      </c>
      <c r="AE98" s="5">
        <v>8704958834283</v>
      </c>
      <c r="AF98" s="7">
        <f t="shared" si="24"/>
        <v>9.206146420116966E-2</v>
      </c>
      <c r="AG98" s="7">
        <f t="shared" si="25"/>
        <v>0.30380283186385987</v>
      </c>
      <c r="AH98" s="5">
        <v>6129308447048</v>
      </c>
      <c r="AI98" s="5">
        <v>2575650387235</v>
      </c>
      <c r="AJ98" s="7">
        <f t="shared" si="30"/>
        <v>2.3797128979247475</v>
      </c>
      <c r="AK98" s="7">
        <f t="shared" si="21"/>
        <v>1.4278277387548484</v>
      </c>
      <c r="AL98" s="5">
        <v>8704958834283</v>
      </c>
      <c r="AM98" s="5">
        <v>2575650387235</v>
      </c>
      <c r="AN98" s="5">
        <f t="shared" si="32"/>
        <v>6129308447048</v>
      </c>
      <c r="AO98" s="5">
        <v>22226912485948</v>
      </c>
      <c r="AP98" s="5">
        <v>8704958834283</v>
      </c>
      <c r="AQ98" s="7">
        <f t="shared" si="26"/>
        <v>2.5533621593259102</v>
      </c>
      <c r="AR98" s="7">
        <f t="shared" si="27"/>
        <v>2.5533621593259102</v>
      </c>
      <c r="AS98" s="20">
        <v>0.64193052024111774</v>
      </c>
      <c r="AT98" s="20">
        <v>0.9061782406613218</v>
      </c>
      <c r="AU98" s="20">
        <v>0.30380283186385987</v>
      </c>
      <c r="AV98" s="20">
        <v>1.4278277387548484</v>
      </c>
      <c r="AW98" s="20">
        <v>2.5533621593259102</v>
      </c>
      <c r="AX98" s="23">
        <f t="shared" si="33"/>
        <v>5.8331014908470582</v>
      </c>
    </row>
    <row r="99" spans="1:50" x14ac:dyDescent="0.25">
      <c r="A99" s="3"/>
      <c r="B99" s="3"/>
      <c r="C99" s="3"/>
      <c r="D99" s="3">
        <v>2020</v>
      </c>
      <c r="E99" s="3"/>
      <c r="F99" s="5">
        <v>679870547997</v>
      </c>
      <c r="G99" s="5">
        <v>22545419368639</v>
      </c>
      <c r="H99" s="7">
        <f t="shared" ref="H99:H102" si="34">F99/G99</f>
        <v>3.0155595550496152E-2</v>
      </c>
      <c r="I99" s="7"/>
      <c r="J99" s="7"/>
      <c r="K99" s="3"/>
      <c r="L99" s="3">
        <v>2020</v>
      </c>
      <c r="M99" s="3"/>
      <c r="N99" s="5">
        <v>20086788571564</v>
      </c>
      <c r="O99" s="5">
        <f t="shared" ref="O99:O102" si="35">P99/Q99</f>
        <v>1158517363040.5</v>
      </c>
      <c r="P99" s="5">
        <v>2317034726081</v>
      </c>
      <c r="Q99" s="13">
        <v>2</v>
      </c>
      <c r="R99" s="7">
        <f t="shared" si="22"/>
        <v>17.338357811786889</v>
      </c>
      <c r="S99" s="5">
        <v>5006708695785</v>
      </c>
      <c r="T99" s="5">
        <v>9211731059218</v>
      </c>
      <c r="U99" s="7">
        <f t="shared" si="31"/>
        <v>0.54351442346711631</v>
      </c>
      <c r="V99" s="7">
        <f t="shared" si="20"/>
        <v>0.65221730816053958</v>
      </c>
      <c r="W99" s="5">
        <v>7540695065075</v>
      </c>
      <c r="X99" s="5">
        <v>2533986369290</v>
      </c>
      <c r="Y99" s="5">
        <f t="shared" si="28"/>
        <v>5006708695785</v>
      </c>
      <c r="Z99" s="5">
        <v>6065474241550</v>
      </c>
      <c r="AA99" s="5">
        <v>9211731059218</v>
      </c>
      <c r="AB99" s="7">
        <f t="shared" si="29"/>
        <v>0.65845107749649268</v>
      </c>
      <c r="AC99" s="7">
        <f t="shared" si="23"/>
        <v>0.92183150849508966</v>
      </c>
      <c r="AD99" s="5">
        <v>873612121925</v>
      </c>
      <c r="AE99" s="5">
        <v>9211731059218</v>
      </c>
      <c r="AF99" s="7">
        <f t="shared" si="24"/>
        <v>9.4836911358890941E-2</v>
      </c>
      <c r="AG99" s="7">
        <f t="shared" si="25"/>
        <v>0.3129618074843401</v>
      </c>
      <c r="AH99" s="5">
        <v>6559456360507</v>
      </c>
      <c r="AI99" s="5">
        <v>2652274698711</v>
      </c>
      <c r="AJ99" s="7">
        <f t="shared" si="30"/>
        <v>2.4731436618140958</v>
      </c>
      <c r="AK99" s="7">
        <f t="shared" si="21"/>
        <v>1.4838861970884574</v>
      </c>
      <c r="AL99" s="5">
        <v>9211731059218</v>
      </c>
      <c r="AM99" s="5">
        <v>2652274698711</v>
      </c>
      <c r="AN99" s="5">
        <f t="shared" si="32"/>
        <v>6559456360507</v>
      </c>
      <c r="AO99" s="5">
        <v>22545419368639</v>
      </c>
      <c r="AP99" s="5">
        <v>9211731059218</v>
      </c>
      <c r="AQ99" s="7">
        <f t="shared" si="26"/>
        <v>2.4474682579967677</v>
      </c>
      <c r="AR99" s="7">
        <f t="shared" si="27"/>
        <v>2.4474682579967677</v>
      </c>
      <c r="AS99" s="20">
        <v>0.65221730816053958</v>
      </c>
      <c r="AT99" s="20">
        <v>0.92183150849508966</v>
      </c>
      <c r="AU99" s="20">
        <v>0.3129618074843401</v>
      </c>
      <c r="AV99" s="20">
        <v>1.4838861970884574</v>
      </c>
      <c r="AW99" s="20">
        <v>2.4474682579967677</v>
      </c>
      <c r="AX99" s="23">
        <f t="shared" si="33"/>
        <v>5.8183650792251944</v>
      </c>
    </row>
    <row r="100" spans="1:50" x14ac:dyDescent="0.25">
      <c r="B100" s="3"/>
      <c r="C100" s="3"/>
      <c r="D100" s="3">
        <v>2021</v>
      </c>
      <c r="E100" s="3"/>
      <c r="F100" s="5">
        <v>846240999497</v>
      </c>
      <c r="G100" s="5">
        <v>25673756765637</v>
      </c>
      <c r="H100" s="7">
        <f t="shared" si="34"/>
        <v>3.2961323394231495E-2</v>
      </c>
      <c r="I100" s="7"/>
      <c r="J100" s="7"/>
      <c r="K100" s="3"/>
      <c r="L100" s="3">
        <v>2021</v>
      </c>
      <c r="M100" s="3"/>
      <c r="N100" s="5">
        <v>22868622170810</v>
      </c>
      <c r="O100" s="5">
        <f t="shared" si="35"/>
        <v>1583952289155</v>
      </c>
      <c r="P100" s="5">
        <v>3167904578310</v>
      </c>
      <c r="Q100" s="13">
        <v>2</v>
      </c>
      <c r="R100" s="7">
        <f t="shared" si="22"/>
        <v>14.437696341857528</v>
      </c>
      <c r="S100" s="5">
        <v>5361196937987</v>
      </c>
      <c r="T100" s="5">
        <v>9729919645520</v>
      </c>
      <c r="U100" s="7">
        <f t="shared" si="31"/>
        <v>0.5510011524561238</v>
      </c>
      <c r="V100" s="7">
        <f t="shared" si="20"/>
        <v>0.66120138294734854</v>
      </c>
      <c r="W100" s="5">
        <v>8128487195074</v>
      </c>
      <c r="X100" s="5">
        <v>2767290257087</v>
      </c>
      <c r="Y100" s="5">
        <f t="shared" si="28"/>
        <v>5361196937987</v>
      </c>
      <c r="Z100" s="5">
        <v>6364821405069</v>
      </c>
      <c r="AA100" s="5">
        <v>9729919645520</v>
      </c>
      <c r="AB100" s="7">
        <f t="shared" si="29"/>
        <v>0.654149431542283</v>
      </c>
      <c r="AC100" s="7">
        <f t="shared" si="23"/>
        <v>0.91580920415919609</v>
      </c>
      <c r="AD100" s="5">
        <v>1083958145355</v>
      </c>
      <c r="AE100" s="5">
        <v>9729919645520</v>
      </c>
      <c r="AF100" s="7">
        <f t="shared" si="24"/>
        <v>0.11140463486295005</v>
      </c>
      <c r="AG100" s="7">
        <f t="shared" si="25"/>
        <v>0.36763529504773512</v>
      </c>
      <c r="AH100" s="5">
        <v>6846921143922</v>
      </c>
      <c r="AI100" s="5">
        <v>2882998501598</v>
      </c>
      <c r="AJ100" s="7">
        <f t="shared" si="30"/>
        <v>2.3749305246349803</v>
      </c>
      <c r="AK100" s="7">
        <f t="shared" si="21"/>
        <v>1.4249583147809881</v>
      </c>
      <c r="AL100" s="5">
        <v>9729919645520</v>
      </c>
      <c r="AM100" s="5">
        <v>2882998501598</v>
      </c>
      <c r="AN100" s="5">
        <f t="shared" si="32"/>
        <v>6846921143922</v>
      </c>
      <c r="AO100" s="5">
        <v>25673756765637</v>
      </c>
      <c r="AP100" s="5">
        <v>9729919645520</v>
      </c>
      <c r="AQ100" s="7">
        <f t="shared" si="26"/>
        <v>2.6386401636377448</v>
      </c>
      <c r="AR100" s="7">
        <f t="shared" si="27"/>
        <v>2.6386401636377448</v>
      </c>
      <c r="AS100" s="20">
        <v>0.66120138294734854</v>
      </c>
      <c r="AT100" s="20">
        <v>0.91580920415919609</v>
      </c>
      <c r="AU100" s="20">
        <v>0.36763529504773512</v>
      </c>
      <c r="AV100" s="20">
        <v>1.4249583147809881</v>
      </c>
      <c r="AW100" s="20">
        <v>2.6386401636377448</v>
      </c>
      <c r="AX100" s="23">
        <f t="shared" si="33"/>
        <v>6.0082443605730127</v>
      </c>
    </row>
    <row r="101" spans="1:50" x14ac:dyDescent="0.25">
      <c r="B101" s="3"/>
      <c r="C101" s="3"/>
      <c r="D101" s="3">
        <v>2022</v>
      </c>
      <c r="E101" s="3"/>
      <c r="F101" s="5">
        <v>842590883679</v>
      </c>
      <c r="G101" s="5">
        <v>28027488218598</v>
      </c>
      <c r="H101" s="7">
        <f t="shared" si="34"/>
        <v>3.0063018030987449E-2</v>
      </c>
      <c r="I101" s="7"/>
      <c r="J101" s="7"/>
      <c r="K101" s="3"/>
      <c r="L101" s="3">
        <v>2022</v>
      </c>
      <c r="M101" s="3"/>
      <c r="N101" s="5">
        <v>25063494108789</v>
      </c>
      <c r="O101" s="5">
        <f t="shared" si="35"/>
        <v>1808116174252</v>
      </c>
      <c r="P101" s="5">
        <v>3616232348504</v>
      </c>
      <c r="Q101" s="13">
        <v>2</v>
      </c>
      <c r="R101" s="7">
        <f>N101/O101</f>
        <v>13.861661360978379</v>
      </c>
      <c r="S101" s="5">
        <v>5625941255732</v>
      </c>
      <c r="T101" s="5">
        <v>10402356853033</v>
      </c>
      <c r="U101" s="7">
        <f t="shared" si="31"/>
        <v>0.54083332606414602</v>
      </c>
      <c r="V101" s="7">
        <f>U101*1.2</f>
        <v>0.64899999127697516</v>
      </c>
      <c r="W101" s="5">
        <v>8783144098407</v>
      </c>
      <c r="X101" s="5">
        <v>3157202842675</v>
      </c>
      <c r="Y101" s="5">
        <f t="shared" si="28"/>
        <v>5625941255732</v>
      </c>
      <c r="Z101" s="5">
        <v>6648604216038</v>
      </c>
      <c r="AA101" s="5">
        <v>10402356853033</v>
      </c>
      <c r="AB101" s="7">
        <f t="shared" si="29"/>
        <v>0.63914402379874868</v>
      </c>
      <c r="AC101" s="7">
        <f t="shared" si="23"/>
        <v>0.89480163331824814</v>
      </c>
      <c r="AD101" s="5">
        <v>1096529518781</v>
      </c>
      <c r="AE101" s="5">
        <v>10402356853033</v>
      </c>
      <c r="AF101" s="7">
        <f t="shared" si="24"/>
        <v>0.1054116422146474</v>
      </c>
      <c r="AG101" s="7">
        <f t="shared" si="25"/>
        <v>0.34785841930833639</v>
      </c>
      <c r="AH101" s="5">
        <v>7137625893943</v>
      </c>
      <c r="AI101" s="5">
        <v>3264730959090</v>
      </c>
      <c r="AJ101" s="7">
        <f t="shared" si="30"/>
        <v>2.1862830301742591</v>
      </c>
      <c r="AK101" s="7">
        <f t="shared" si="21"/>
        <v>1.3117698181045554</v>
      </c>
      <c r="AL101" s="5">
        <v>10402356853033</v>
      </c>
      <c r="AM101" s="5">
        <v>3264730959090</v>
      </c>
      <c r="AN101" s="5">
        <f t="shared" si="32"/>
        <v>7137625893943</v>
      </c>
      <c r="AO101" s="5">
        <v>28027488218598</v>
      </c>
      <c r="AP101" s="5">
        <v>10402356853033</v>
      </c>
      <c r="AQ101" s="7">
        <f t="shared" si="26"/>
        <v>2.6943401975703289</v>
      </c>
      <c r="AR101" s="7">
        <f t="shared" si="27"/>
        <v>2.6943401975703289</v>
      </c>
      <c r="AS101" s="20">
        <v>0.64899999127697516</v>
      </c>
      <c r="AT101" s="20">
        <v>0.89480163331824814</v>
      </c>
      <c r="AU101" s="20">
        <v>0.34785841930833639</v>
      </c>
      <c r="AV101" s="20">
        <v>1.3117698181045554</v>
      </c>
      <c r="AW101" s="20">
        <v>2.6943401975703289</v>
      </c>
      <c r="AX101" s="23">
        <f t="shared" si="33"/>
        <v>5.8977700595784448</v>
      </c>
    </row>
    <row r="102" spans="1:50" x14ac:dyDescent="0.25">
      <c r="B102" s="3"/>
      <c r="C102" s="3"/>
      <c r="D102" s="3">
        <v>2023</v>
      </c>
      <c r="E102" s="3"/>
      <c r="F102" s="5">
        <v>688374430004</v>
      </c>
      <c r="G102" s="5">
        <v>28507872779591</v>
      </c>
      <c r="H102" s="7">
        <f t="shared" si="34"/>
        <v>2.4146818506107982E-2</v>
      </c>
      <c r="I102" s="7"/>
      <c r="J102" s="7"/>
      <c r="K102" s="3"/>
      <c r="L102" s="3">
        <v>2023</v>
      </c>
      <c r="M102" s="3"/>
      <c r="N102" s="5">
        <v>25945135990797</v>
      </c>
      <c r="O102" s="5">
        <f t="shared" si="35"/>
        <v>1921722646233</v>
      </c>
      <c r="P102" s="5">
        <v>3843445292466</v>
      </c>
      <c r="Q102" s="13">
        <v>2</v>
      </c>
      <c r="R102" s="7">
        <f>N102/O102</f>
        <v>13.500978427691003</v>
      </c>
      <c r="S102" s="5">
        <v>5692283952066</v>
      </c>
      <c r="T102" s="5">
        <v>10955849005936</v>
      </c>
      <c r="U102" s="7">
        <f>S102/T102</f>
        <v>0.51956575423610329</v>
      </c>
      <c r="V102" s="7">
        <f>U102*1.2</f>
        <v>0.62347890508332393</v>
      </c>
      <c r="W102" s="5">
        <v>9247469256514</v>
      </c>
      <c r="X102" s="5">
        <v>3555185304448</v>
      </c>
      <c r="Y102" s="5">
        <f t="shared" si="28"/>
        <v>5692283952066</v>
      </c>
      <c r="Z102" s="5">
        <v>6773356250405</v>
      </c>
      <c r="AA102" s="5">
        <v>10955849005936</v>
      </c>
      <c r="AB102" s="7">
        <f t="shared" si="29"/>
        <v>0.61824110999842374</v>
      </c>
      <c r="AC102" s="7">
        <f t="shared" si="23"/>
        <v>0.8655375539977932</v>
      </c>
      <c r="AD102" s="5">
        <v>888574901713</v>
      </c>
      <c r="AE102" s="5">
        <v>10955849005936</v>
      </c>
      <c r="AF102" s="7">
        <f t="shared" si="24"/>
        <v>8.1105070107443097E-2</v>
      </c>
      <c r="AG102" s="7">
        <f t="shared" si="25"/>
        <v>0.26764673135456218</v>
      </c>
      <c r="AH102" s="5">
        <v>7297830360245</v>
      </c>
      <c r="AI102" s="5">
        <v>3658018645691</v>
      </c>
      <c r="AJ102" s="7">
        <f t="shared" si="30"/>
        <v>1.9950227341901476</v>
      </c>
      <c r="AK102" s="7">
        <f t="shared" si="21"/>
        <v>1.1970136405140885</v>
      </c>
      <c r="AL102" s="5">
        <v>10955849005936</v>
      </c>
      <c r="AM102" s="5">
        <v>3658018645691</v>
      </c>
      <c r="AN102" s="5">
        <f t="shared" si="32"/>
        <v>7297830360245</v>
      </c>
      <c r="AO102" s="5">
        <v>28507872779591</v>
      </c>
      <c r="AP102" s="5">
        <v>10955849005936</v>
      </c>
      <c r="AQ102" s="7">
        <f t="shared" si="26"/>
        <v>2.6020687912132705</v>
      </c>
      <c r="AR102" s="7">
        <f t="shared" si="27"/>
        <v>2.6020687912132705</v>
      </c>
      <c r="AS102" s="20">
        <v>0.62347890508332393</v>
      </c>
      <c r="AT102" s="20">
        <v>0.8655375539977932</v>
      </c>
      <c r="AU102" s="20">
        <v>0.26764673135456218</v>
      </c>
      <c r="AV102" s="20">
        <v>1.1970136405140885</v>
      </c>
      <c r="AW102" s="20">
        <v>2.6020687912132705</v>
      </c>
      <c r="AX102" s="23">
        <f t="shared" si="33"/>
        <v>5.5557456221630384</v>
      </c>
    </row>
    <row r="103" spans="1:50" x14ac:dyDescent="0.25">
      <c r="B103" s="3"/>
      <c r="C103" s="3"/>
      <c r="D103" s="3"/>
      <c r="E103" s="3"/>
      <c r="F103" s="5"/>
      <c r="G103" s="5"/>
      <c r="N103" s="5"/>
      <c r="O103" s="5"/>
      <c r="P103" s="5"/>
      <c r="Q103" s="13"/>
      <c r="R103" s="7"/>
    </row>
    <row r="104" spans="1:50" x14ac:dyDescent="0.25">
      <c r="B104" s="3"/>
      <c r="C104" s="3"/>
      <c r="D104" s="3"/>
      <c r="E104" s="3"/>
      <c r="F104" s="5"/>
      <c r="G104" s="5"/>
      <c r="N104" s="5"/>
      <c r="O104" s="5"/>
      <c r="P104" s="5"/>
      <c r="Q104" s="13"/>
      <c r="R104" s="7"/>
    </row>
    <row r="105" spans="1:50" x14ac:dyDescent="0.25">
      <c r="B105" s="3"/>
      <c r="C105" s="3"/>
      <c r="D105" s="3"/>
      <c r="E105" s="3"/>
      <c r="F105" s="5"/>
      <c r="G105" s="5"/>
      <c r="N105" s="5"/>
      <c r="O105" s="5"/>
      <c r="P105" s="5"/>
      <c r="Q105" s="13"/>
      <c r="R105" s="7"/>
    </row>
    <row r="106" spans="1:50" x14ac:dyDescent="0.25">
      <c r="B106" s="3"/>
      <c r="C106" s="3"/>
      <c r="D106" s="3"/>
      <c r="E106" s="3"/>
      <c r="F106" s="5"/>
      <c r="G106" s="5"/>
      <c r="N106" s="5"/>
      <c r="O106" s="5"/>
      <c r="P106" s="5"/>
      <c r="Q106" s="13"/>
      <c r="R106" s="7"/>
    </row>
    <row r="107" spans="1:50" x14ac:dyDescent="0.25">
      <c r="B107" s="3"/>
      <c r="C107" s="3"/>
      <c r="D107" s="3"/>
      <c r="E107" s="3"/>
      <c r="F107" s="5"/>
      <c r="G107" s="5"/>
      <c r="Q107" s="13"/>
      <c r="R107" s="7"/>
    </row>
    <row r="108" spans="1:50" x14ac:dyDescent="0.25">
      <c r="B108" s="3"/>
      <c r="C108" s="3"/>
      <c r="D108" s="3"/>
      <c r="E108" s="3"/>
      <c r="F108" s="5"/>
      <c r="G108" s="5"/>
      <c r="Q108" s="13"/>
      <c r="R108" s="7"/>
    </row>
    <row r="109" spans="1:50" x14ac:dyDescent="0.25">
      <c r="B109" s="3"/>
      <c r="C109" s="3"/>
      <c r="D109" s="3"/>
      <c r="E109" s="3"/>
      <c r="F109" s="5"/>
      <c r="G109" s="5"/>
      <c r="Q109" s="13"/>
      <c r="R109" s="7"/>
    </row>
    <row r="110" spans="1:50" x14ac:dyDescent="0.25">
      <c r="B110" s="3"/>
      <c r="C110" s="3"/>
      <c r="D110" s="3"/>
      <c r="E110" s="3"/>
      <c r="F110" s="5"/>
      <c r="G110" s="5"/>
      <c r="Q110" s="13"/>
      <c r="R110" s="7"/>
    </row>
    <row r="111" spans="1:50" x14ac:dyDescent="0.25">
      <c r="B111" s="3"/>
      <c r="C111" s="3"/>
      <c r="D111" s="3"/>
      <c r="E111" s="3"/>
      <c r="F111" s="5"/>
      <c r="G111" s="5"/>
      <c r="Q111" s="13"/>
      <c r="R111" s="7"/>
    </row>
    <row r="112" spans="1:50" x14ac:dyDescent="0.25">
      <c r="B112" s="3"/>
      <c r="C112" s="3"/>
      <c r="D112" s="3"/>
      <c r="E112" s="3"/>
      <c r="F112" s="5"/>
      <c r="G112" s="5"/>
      <c r="Q112" s="13"/>
      <c r="R112" s="7"/>
    </row>
    <row r="113" spans="2:18" x14ac:dyDescent="0.25">
      <c r="B113" s="3"/>
      <c r="C113" s="3"/>
      <c r="D113" s="3"/>
      <c r="E113" s="3"/>
      <c r="F113" s="5"/>
      <c r="G113" s="5"/>
      <c r="Q113" s="13"/>
      <c r="R113" s="7"/>
    </row>
    <row r="114" spans="2:18" x14ac:dyDescent="0.25">
      <c r="B114" s="3"/>
      <c r="C114" s="3"/>
      <c r="D114" s="3"/>
      <c r="E114" s="3"/>
      <c r="F114" s="5"/>
      <c r="G114" s="5"/>
      <c r="Q114" s="13"/>
      <c r="R114" s="7"/>
    </row>
    <row r="115" spans="2:18" x14ac:dyDescent="0.25">
      <c r="B115" s="3"/>
      <c r="C115" s="3"/>
      <c r="D115" s="3"/>
      <c r="E115" s="3"/>
      <c r="F115" s="5"/>
      <c r="G115" s="5"/>
      <c r="Q115" s="13"/>
      <c r="R115" s="7"/>
    </row>
    <row r="116" spans="2:18" x14ac:dyDescent="0.25">
      <c r="B116" s="3"/>
      <c r="C116" s="3"/>
      <c r="D116" s="3"/>
      <c r="E116" s="3"/>
      <c r="F116" s="5"/>
      <c r="G116" s="5"/>
      <c r="Q116" s="13"/>
      <c r="R116" s="7"/>
    </row>
    <row r="117" spans="2:18" x14ac:dyDescent="0.25">
      <c r="B117" s="3"/>
      <c r="C117" s="3"/>
      <c r="D117" s="3"/>
      <c r="E117" s="3"/>
      <c r="F117" s="5"/>
      <c r="G117" s="5"/>
      <c r="Q117" s="13"/>
      <c r="R117" s="7"/>
    </row>
    <row r="118" spans="2:18" x14ac:dyDescent="0.25">
      <c r="B118" s="3"/>
      <c r="C118" s="3"/>
      <c r="D118" s="3"/>
      <c r="E118" s="3"/>
      <c r="F118" s="5"/>
      <c r="G118" s="5"/>
      <c r="Q118" s="13"/>
      <c r="R118" s="7"/>
    </row>
    <row r="119" spans="2:18" x14ac:dyDescent="0.25">
      <c r="B119" s="3"/>
      <c r="C119" s="3"/>
      <c r="D119" s="3"/>
      <c r="E119" s="3"/>
      <c r="F119" s="5"/>
      <c r="G119" s="5"/>
      <c r="Q119" s="13"/>
      <c r="R119" s="7"/>
    </row>
    <row r="120" spans="2:18" x14ac:dyDescent="0.25">
      <c r="B120" s="3"/>
      <c r="C120" s="3"/>
      <c r="D120" s="3"/>
      <c r="E120" s="3"/>
      <c r="F120" s="5"/>
      <c r="G120" s="5"/>
      <c r="Q120" s="13"/>
      <c r="R120" s="7"/>
    </row>
    <row r="121" spans="2:18" x14ac:dyDescent="0.25">
      <c r="B121" s="3"/>
      <c r="C121" s="3"/>
      <c r="D121" s="3"/>
      <c r="E121" s="3"/>
      <c r="F121" s="5"/>
      <c r="G121" s="5"/>
      <c r="Q121" s="13"/>
      <c r="R121" s="7"/>
    </row>
    <row r="122" spans="2:18" x14ac:dyDescent="0.25">
      <c r="Q122" s="13"/>
      <c r="R122" s="7"/>
    </row>
    <row r="123" spans="2:18" x14ac:dyDescent="0.25">
      <c r="Q123" s="13"/>
      <c r="R123" s="7"/>
    </row>
    <row r="124" spans="2:18" x14ac:dyDescent="0.25">
      <c r="Q124" s="13"/>
      <c r="R124" s="7"/>
    </row>
    <row r="125" spans="2:18" x14ac:dyDescent="0.25">
      <c r="Q125" s="13"/>
      <c r="R125" s="7"/>
    </row>
    <row r="126" spans="2:18" x14ac:dyDescent="0.25">
      <c r="Q126" s="13"/>
      <c r="R126" s="7"/>
    </row>
    <row r="127" spans="2:18" x14ac:dyDescent="0.25">
      <c r="Q127" s="13"/>
      <c r="R127" s="7"/>
    </row>
    <row r="128" spans="2:18" x14ac:dyDescent="0.25">
      <c r="Q128" s="13"/>
      <c r="R128" s="7"/>
    </row>
    <row r="129" spans="17:18" x14ac:dyDescent="0.25">
      <c r="Q129" s="13"/>
      <c r="R129" s="7"/>
    </row>
    <row r="130" spans="17:18" x14ac:dyDescent="0.25">
      <c r="Q130" s="13"/>
      <c r="R130" s="7"/>
    </row>
    <row r="131" spans="17:18" x14ac:dyDescent="0.25">
      <c r="Q131" s="13"/>
      <c r="R131" s="7"/>
    </row>
    <row r="132" spans="17:18" x14ac:dyDescent="0.25">
      <c r="Q132" s="13"/>
      <c r="R132" s="7"/>
    </row>
    <row r="133" spans="17:18" x14ac:dyDescent="0.25">
      <c r="Q133" s="13"/>
      <c r="R133" s="7"/>
    </row>
    <row r="134" spans="17:18" x14ac:dyDescent="0.25">
      <c r="Q134" s="13"/>
      <c r="R134" s="7"/>
    </row>
    <row r="135" spans="17:18" x14ac:dyDescent="0.25">
      <c r="Q135" s="13"/>
      <c r="R135" s="7"/>
    </row>
    <row r="136" spans="17:18" x14ac:dyDescent="0.25">
      <c r="Q136" s="13"/>
      <c r="R136" s="7"/>
    </row>
    <row r="137" spans="17:18" x14ac:dyDescent="0.25">
      <c r="Q137" s="13"/>
      <c r="R137" s="7"/>
    </row>
    <row r="138" spans="17:18" x14ac:dyDescent="0.25">
      <c r="Q138" s="13"/>
      <c r="R138" s="7"/>
    </row>
    <row r="139" spans="17:18" x14ac:dyDescent="0.25">
      <c r="Q139" s="13"/>
      <c r="R139" s="7"/>
    </row>
    <row r="140" spans="17:18" x14ac:dyDescent="0.25">
      <c r="Q140" s="13"/>
      <c r="R140" s="7"/>
    </row>
    <row r="141" spans="17:18" x14ac:dyDescent="0.25">
      <c r="Q141" s="13"/>
      <c r="R141" s="7"/>
    </row>
    <row r="142" spans="17:18" x14ac:dyDescent="0.25">
      <c r="Q142" s="13"/>
      <c r="R142" s="7"/>
    </row>
    <row r="143" spans="17:18" x14ac:dyDescent="0.25">
      <c r="Q143" s="13"/>
      <c r="R143" s="7"/>
    </row>
    <row r="144" spans="17:18" x14ac:dyDescent="0.25">
      <c r="Q144" s="13"/>
      <c r="R144" s="7"/>
    </row>
    <row r="145" spans="17:18" x14ac:dyDescent="0.25">
      <c r="Q145" s="13"/>
      <c r="R145" s="7"/>
    </row>
    <row r="146" spans="17:18" x14ac:dyDescent="0.25">
      <c r="Q146" s="13"/>
      <c r="R146" s="7"/>
    </row>
    <row r="147" spans="17:18" x14ac:dyDescent="0.25">
      <c r="Q147" s="13"/>
      <c r="R147" s="7"/>
    </row>
    <row r="148" spans="17:18" x14ac:dyDescent="0.25">
      <c r="Q148" s="13"/>
      <c r="R148" s="7"/>
    </row>
    <row r="149" spans="17:18" x14ac:dyDescent="0.25">
      <c r="Q149" s="13"/>
    </row>
    <row r="150" spans="17:18" x14ac:dyDescent="0.25">
      <c r="Q150" s="13"/>
    </row>
    <row r="151" spans="17:18" x14ac:dyDescent="0.25">
      <c r="Q151" s="13"/>
    </row>
    <row r="152" spans="17:18" x14ac:dyDescent="0.25">
      <c r="Q152" s="13"/>
    </row>
    <row r="153" spans="17:18" x14ac:dyDescent="0.25">
      <c r="Q153" s="13"/>
    </row>
  </sheetData>
  <mergeCells count="11">
    <mergeCell ref="AS1:AW1"/>
    <mergeCell ref="Z1:AA1"/>
    <mergeCell ref="AD1:AE1"/>
    <mergeCell ref="AH1:AI1"/>
    <mergeCell ref="AL1:AM1"/>
    <mergeCell ref="AO1:AP1"/>
    <mergeCell ref="F1:G1"/>
    <mergeCell ref="N1:O1"/>
    <mergeCell ref="P1:Q1"/>
    <mergeCell ref="S1:T1"/>
    <mergeCell ref="W1:X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BADD0-CFB3-4573-BDEB-43788EEE926B}">
  <dimension ref="A1:H102"/>
  <sheetViews>
    <sheetView workbookViewId="0">
      <selection sqref="A1:H102"/>
    </sheetView>
  </sheetViews>
  <sheetFormatPr defaultRowHeight="15" x14ac:dyDescent="0.25"/>
  <cols>
    <col min="3" max="3" width="28.85546875" customWidth="1"/>
    <col min="5" max="5" width="22.5703125" customWidth="1"/>
    <col min="6" max="6" width="25.28515625" customWidth="1"/>
    <col min="7" max="7" width="30.7109375" customWidth="1"/>
    <col min="8" max="8" width="15" customWidth="1"/>
  </cols>
  <sheetData>
    <row r="1" spans="1:8" x14ac:dyDescent="0.25">
      <c r="A1" s="8" t="s">
        <v>44</v>
      </c>
      <c r="B1" s="9" t="s">
        <v>4</v>
      </c>
      <c r="C1" s="8" t="s">
        <v>18</v>
      </c>
      <c r="D1" s="8" t="s">
        <v>19</v>
      </c>
      <c r="E1" s="8" t="s">
        <v>86</v>
      </c>
      <c r="F1" s="24" t="s">
        <v>70</v>
      </c>
      <c r="G1" s="24"/>
      <c r="H1" s="8" t="s">
        <v>0</v>
      </c>
    </row>
    <row r="2" spans="1:8" x14ac:dyDescent="0.25">
      <c r="A2" s="8"/>
      <c r="B2" s="9"/>
      <c r="C2" s="8"/>
      <c r="D2" s="8"/>
      <c r="E2" s="8"/>
      <c r="F2" s="8" t="s">
        <v>83</v>
      </c>
      <c r="G2" s="8" t="s">
        <v>71</v>
      </c>
      <c r="H2" s="10">
        <v>1</v>
      </c>
    </row>
    <row r="3" spans="1:8" x14ac:dyDescent="0.25">
      <c r="A3" s="3" t="s">
        <v>45</v>
      </c>
      <c r="B3" s="4" t="s">
        <v>5</v>
      </c>
      <c r="C3" s="3" t="s">
        <v>20</v>
      </c>
      <c r="D3" s="3">
        <v>2019</v>
      </c>
      <c r="E3" s="3" t="s">
        <v>84</v>
      </c>
      <c r="F3" s="5">
        <v>1163507000000</v>
      </c>
      <c r="G3" s="5">
        <v>21637309000000</v>
      </c>
      <c r="H3" s="7">
        <f t="shared" ref="H3:H66" si="0">F3/G3</f>
        <v>5.3773184086801179E-2</v>
      </c>
    </row>
    <row r="4" spans="1:8" x14ac:dyDescent="0.25">
      <c r="A4" s="3"/>
      <c r="B4" s="4"/>
      <c r="C4" s="3"/>
      <c r="D4" s="3">
        <v>2020</v>
      </c>
      <c r="E4" s="3"/>
      <c r="F4" s="5">
        <v>585306000000</v>
      </c>
      <c r="G4" s="5">
        <v>14847398000000</v>
      </c>
      <c r="H4" s="7">
        <f t="shared" si="0"/>
        <v>3.9421452836382508E-2</v>
      </c>
    </row>
    <row r="5" spans="1:8" x14ac:dyDescent="0.25">
      <c r="A5" s="3"/>
      <c r="B5" s="4"/>
      <c r="C5" s="3"/>
      <c r="D5" s="3">
        <v>2021</v>
      </c>
      <c r="E5" s="3"/>
      <c r="F5" s="5">
        <v>490156000000</v>
      </c>
      <c r="G5" s="5">
        <v>18423803000000</v>
      </c>
      <c r="H5" s="7">
        <f t="shared" si="0"/>
        <v>2.6604496368095122E-2</v>
      </c>
    </row>
    <row r="6" spans="1:8" x14ac:dyDescent="0.25">
      <c r="A6" s="3"/>
      <c r="B6" s="4"/>
      <c r="C6" s="3"/>
      <c r="D6" s="3">
        <v>2022</v>
      </c>
      <c r="E6" s="3"/>
      <c r="F6" s="5">
        <v>2505403000000</v>
      </c>
      <c r="G6" s="5">
        <v>26937340000000</v>
      </c>
      <c r="H6" s="7">
        <f t="shared" si="0"/>
        <v>9.3008552440589906E-2</v>
      </c>
    </row>
    <row r="7" spans="1:8" x14ac:dyDescent="0.25">
      <c r="A7" s="3"/>
      <c r="B7" s="4"/>
      <c r="C7" s="3"/>
      <c r="D7" s="3">
        <v>2023</v>
      </c>
      <c r="E7" s="3"/>
      <c r="F7" s="5">
        <v>2345293000000</v>
      </c>
      <c r="G7" s="5">
        <v>33318811000000</v>
      </c>
      <c r="H7" s="7">
        <f t="shared" si="0"/>
        <v>7.0389456574545831E-2</v>
      </c>
    </row>
    <row r="8" spans="1:8" x14ac:dyDescent="0.25">
      <c r="A8" s="3" t="s">
        <v>46</v>
      </c>
      <c r="B8" s="4" t="s">
        <v>6</v>
      </c>
      <c r="C8" s="3" t="s">
        <v>43</v>
      </c>
      <c r="D8" s="3">
        <v>2019</v>
      </c>
      <c r="E8" s="3" t="s">
        <v>85</v>
      </c>
      <c r="F8" s="5">
        <v>1023636538399</v>
      </c>
      <c r="G8" s="5">
        <v>8142717045655</v>
      </c>
      <c r="H8" s="7">
        <f t="shared" si="0"/>
        <v>0.12571191319305616</v>
      </c>
    </row>
    <row r="9" spans="1:8" x14ac:dyDescent="0.25">
      <c r="A9" s="3"/>
      <c r="B9" s="4"/>
      <c r="C9" s="3"/>
      <c r="D9" s="3">
        <v>2020</v>
      </c>
      <c r="E9" s="3"/>
      <c r="F9" s="5">
        <v>731310571351</v>
      </c>
      <c r="G9" s="5">
        <v>7412766872302</v>
      </c>
      <c r="H9" s="7">
        <f t="shared" si="0"/>
        <v>9.8655547105300362E-2</v>
      </c>
    </row>
    <row r="10" spans="1:8" x14ac:dyDescent="0.25">
      <c r="A10" s="3"/>
      <c r="B10" s="4"/>
      <c r="C10" s="3"/>
      <c r="D10" s="3">
        <v>2021</v>
      </c>
      <c r="E10" s="3"/>
      <c r="F10" s="5">
        <v>718802339551</v>
      </c>
      <c r="G10" s="5">
        <v>6543362698900</v>
      </c>
      <c r="H10" s="7">
        <f t="shared" si="0"/>
        <v>0.10985213148460155</v>
      </c>
    </row>
    <row r="11" spans="1:8" x14ac:dyDescent="0.25">
      <c r="A11" s="3"/>
      <c r="B11" s="4"/>
      <c r="C11" s="3"/>
      <c r="D11" s="3">
        <v>2022</v>
      </c>
      <c r="E11" s="3"/>
      <c r="F11" s="5">
        <v>673646864480</v>
      </c>
      <c r="G11" s="5">
        <v>6762803342146</v>
      </c>
      <c r="H11" s="7">
        <f t="shared" si="0"/>
        <v>9.9610594955765144E-2</v>
      </c>
    </row>
    <row r="12" spans="1:8" x14ac:dyDescent="0.25">
      <c r="A12" s="3"/>
      <c r="B12" s="4"/>
      <c r="C12" s="3"/>
      <c r="D12" s="3">
        <v>2023</v>
      </c>
      <c r="E12" s="3"/>
      <c r="F12" s="5">
        <v>763876396554</v>
      </c>
      <c r="G12" s="5">
        <v>7611866067268</v>
      </c>
      <c r="H12" s="7">
        <f t="shared" si="0"/>
        <v>0.10035336799195226</v>
      </c>
    </row>
    <row r="13" spans="1:8" x14ac:dyDescent="0.25">
      <c r="A13" s="3" t="s">
        <v>47</v>
      </c>
      <c r="B13" s="4" t="s">
        <v>7</v>
      </c>
      <c r="C13" s="3" t="s">
        <v>24</v>
      </c>
      <c r="D13" s="3">
        <v>2019</v>
      </c>
      <c r="E13" s="3" t="s">
        <v>84</v>
      </c>
      <c r="F13" s="5">
        <v>1366884000000</v>
      </c>
      <c r="G13" s="5">
        <v>10276431000000</v>
      </c>
      <c r="H13" s="7">
        <f t="shared" si="0"/>
        <v>0.1330115484646372</v>
      </c>
    </row>
    <row r="14" spans="1:8" x14ac:dyDescent="0.25">
      <c r="A14" s="3"/>
      <c r="B14" s="4"/>
      <c r="C14" s="3"/>
      <c r="D14" s="3">
        <v>2020</v>
      </c>
      <c r="E14" s="3"/>
      <c r="F14" s="5">
        <v>873181000000</v>
      </c>
      <c r="G14" s="5">
        <v>4839058000000</v>
      </c>
      <c r="H14" s="7">
        <f t="shared" si="0"/>
        <v>0.18044441707456285</v>
      </c>
    </row>
    <row r="15" spans="1:8" x14ac:dyDescent="0.25">
      <c r="A15" s="3"/>
      <c r="B15" s="4"/>
      <c r="C15" s="3"/>
      <c r="D15" s="3">
        <v>2021</v>
      </c>
      <c r="E15" s="3"/>
      <c r="F15" s="5">
        <v>912854000000</v>
      </c>
      <c r="G15" s="5">
        <v>5585975000000</v>
      </c>
      <c r="H15" s="7">
        <f t="shared" si="0"/>
        <v>0.16341891970515443</v>
      </c>
    </row>
    <row r="16" spans="1:8" x14ac:dyDescent="0.25">
      <c r="A16" s="3"/>
      <c r="B16" s="4"/>
      <c r="C16" s="3"/>
      <c r="D16" s="3">
        <v>2022</v>
      </c>
      <c r="E16" s="3"/>
      <c r="F16" s="6">
        <v>1383222000000</v>
      </c>
      <c r="G16" s="6">
        <v>6454583000000</v>
      </c>
      <c r="H16" s="7">
        <f t="shared" si="0"/>
        <v>0.21430075343364552</v>
      </c>
    </row>
    <row r="17" spans="1:8" x14ac:dyDescent="0.25">
      <c r="A17" s="3"/>
      <c r="B17" s="4"/>
      <c r="C17" s="3"/>
      <c r="D17" s="3">
        <v>2023</v>
      </c>
      <c r="E17" s="3"/>
      <c r="F17" s="5">
        <v>675360000000</v>
      </c>
      <c r="G17" s="5">
        <v>6538586000000</v>
      </c>
      <c r="H17" s="7">
        <f t="shared" si="0"/>
        <v>0.10328838681635448</v>
      </c>
    </row>
    <row r="18" spans="1:8" x14ac:dyDescent="0.25">
      <c r="A18" s="3" t="s">
        <v>48</v>
      </c>
      <c r="B18" s="4" t="s">
        <v>8</v>
      </c>
      <c r="C18" s="3" t="s">
        <v>25</v>
      </c>
      <c r="D18" s="3">
        <v>2019</v>
      </c>
      <c r="E18" s="3" t="s">
        <v>84</v>
      </c>
      <c r="F18" s="5">
        <v>686865000000</v>
      </c>
      <c r="G18" s="5">
        <v>7472911000000</v>
      </c>
      <c r="H18" s="7">
        <f t="shared" si="0"/>
        <v>9.1913981044334667E-2</v>
      </c>
    </row>
    <row r="19" spans="1:8" x14ac:dyDescent="0.25">
      <c r="A19" s="3"/>
      <c r="B19" s="4"/>
      <c r="C19" s="3"/>
      <c r="D19" s="3">
        <v>2020</v>
      </c>
      <c r="E19" s="3"/>
      <c r="F19" s="5">
        <v>4338000000</v>
      </c>
      <c r="G19" s="5">
        <v>4781480000000</v>
      </c>
      <c r="H19" s="7">
        <f t="shared" si="0"/>
        <v>9.0725047474840429E-4</v>
      </c>
    </row>
    <row r="20" spans="1:8" x14ac:dyDescent="0.25">
      <c r="A20" s="3"/>
      <c r="B20" s="4"/>
      <c r="C20" s="3"/>
      <c r="D20" s="3">
        <v>2021</v>
      </c>
      <c r="E20" s="3"/>
      <c r="F20" s="5">
        <v>230395000000</v>
      </c>
      <c r="G20" s="5">
        <v>6042002000000</v>
      </c>
      <c r="H20" s="7">
        <f t="shared" si="0"/>
        <v>3.813222835742193E-2</v>
      </c>
    </row>
    <row r="21" spans="1:8" x14ac:dyDescent="0.25">
      <c r="A21" s="3"/>
      <c r="B21" s="4"/>
      <c r="C21" s="3"/>
      <c r="D21" s="3">
        <v>2022</v>
      </c>
      <c r="E21" s="3"/>
      <c r="F21" s="5">
        <v>1173424000000</v>
      </c>
      <c r="G21" s="5">
        <v>9801240000000</v>
      </c>
      <c r="H21" s="7">
        <f t="shared" si="0"/>
        <v>0.11972199435989732</v>
      </c>
    </row>
    <row r="22" spans="1:8" x14ac:dyDescent="0.25">
      <c r="A22" s="3"/>
      <c r="B22" s="4"/>
      <c r="C22" s="3"/>
      <c r="D22" s="3">
        <v>2023</v>
      </c>
      <c r="E22" s="3"/>
      <c r="F22" s="5">
        <v>1383702000000</v>
      </c>
      <c r="G22" s="5">
        <v>13558595000000</v>
      </c>
      <c r="H22" s="7">
        <f t="shared" si="0"/>
        <v>0.10205349448080719</v>
      </c>
    </row>
    <row r="23" spans="1:8" x14ac:dyDescent="0.25">
      <c r="A23" s="3" t="s">
        <v>49</v>
      </c>
      <c r="B23" s="4" t="s">
        <v>9</v>
      </c>
      <c r="C23" s="3" t="s">
        <v>21</v>
      </c>
      <c r="D23" s="3">
        <v>2019</v>
      </c>
      <c r="E23" s="3" t="s">
        <v>84</v>
      </c>
      <c r="F23" s="5">
        <v>203070000000</v>
      </c>
      <c r="G23" s="5">
        <v>11625313000000</v>
      </c>
      <c r="H23" s="7">
        <f t="shared" si="0"/>
        <v>1.7467916777810628E-2</v>
      </c>
    </row>
    <row r="24" spans="1:8" x14ac:dyDescent="0.25">
      <c r="A24" s="3"/>
      <c r="B24" s="4"/>
      <c r="C24" s="3"/>
      <c r="D24" s="3">
        <v>2020</v>
      </c>
      <c r="E24" s="3"/>
      <c r="F24" s="5">
        <v>200273000000</v>
      </c>
      <c r="G24" s="5">
        <v>12659705000000</v>
      </c>
      <c r="H24" s="7">
        <f t="shared" si="0"/>
        <v>1.5819720917667514E-2</v>
      </c>
    </row>
    <row r="25" spans="1:8" x14ac:dyDescent="0.25">
      <c r="A25" s="3"/>
      <c r="B25" s="4"/>
      <c r="C25" s="3"/>
      <c r="D25" s="3">
        <v>2021</v>
      </c>
      <c r="E25" s="3"/>
      <c r="F25" s="5">
        <v>275221000000</v>
      </c>
      <c r="G25" s="5">
        <v>13584036000000</v>
      </c>
      <c r="H25" s="7">
        <f t="shared" si="0"/>
        <v>2.0260620628508346E-2</v>
      </c>
    </row>
    <row r="26" spans="1:8" x14ac:dyDescent="0.25">
      <c r="A26" s="3"/>
      <c r="B26" s="4"/>
      <c r="C26" s="3"/>
      <c r="D26" s="3">
        <v>2022</v>
      </c>
      <c r="E26" s="3"/>
      <c r="F26" s="5">
        <v>399121000000</v>
      </c>
      <c r="G26" s="5">
        <v>15623654000000</v>
      </c>
      <c r="H26" s="7">
        <f t="shared" si="0"/>
        <v>2.5545944629854194E-2</v>
      </c>
    </row>
    <row r="27" spans="1:8" x14ac:dyDescent="0.25">
      <c r="A27" s="3"/>
      <c r="B27" s="4"/>
      <c r="C27" s="3"/>
      <c r="D27" s="3">
        <v>2023</v>
      </c>
      <c r="E27" s="3"/>
      <c r="F27" s="5">
        <v>516318000000</v>
      </c>
      <c r="G27" s="5">
        <v>17351152000000</v>
      </c>
      <c r="H27" s="7">
        <f t="shared" si="0"/>
        <v>2.9756986740707477E-2</v>
      </c>
    </row>
    <row r="28" spans="1:8" x14ac:dyDescent="0.25">
      <c r="A28" s="3" t="s">
        <v>50</v>
      </c>
      <c r="B28" s="4" t="s">
        <v>10</v>
      </c>
      <c r="C28" s="3" t="s">
        <v>22</v>
      </c>
      <c r="D28" s="3">
        <v>2019</v>
      </c>
      <c r="E28" s="3" t="s">
        <v>84</v>
      </c>
      <c r="F28" s="5">
        <v>647898000000</v>
      </c>
      <c r="G28" s="5">
        <v>5596398000000</v>
      </c>
      <c r="H28" s="7">
        <f t="shared" si="0"/>
        <v>0.1157705366916363</v>
      </c>
    </row>
    <row r="29" spans="1:8" x14ac:dyDescent="0.25">
      <c r="A29" s="3"/>
      <c r="B29" s="4"/>
      <c r="C29" s="3"/>
      <c r="D29" s="3">
        <v>2020</v>
      </c>
      <c r="E29" s="3"/>
      <c r="F29" s="5">
        <v>138874000000</v>
      </c>
      <c r="G29" s="5">
        <v>2527951000000</v>
      </c>
      <c r="H29" s="7">
        <f t="shared" si="0"/>
        <v>5.4935400251033349E-2</v>
      </c>
    </row>
    <row r="30" spans="1:8" x14ac:dyDescent="0.25">
      <c r="A30" s="3"/>
      <c r="B30" s="4"/>
      <c r="C30" s="3"/>
      <c r="D30" s="3">
        <v>2021</v>
      </c>
      <c r="E30" s="3"/>
      <c r="F30" s="5">
        <v>170575000000</v>
      </c>
      <c r="G30" s="5">
        <v>2592682000000</v>
      </c>
      <c r="H30" s="7">
        <f t="shared" si="0"/>
        <v>6.5790945437967319E-2</v>
      </c>
    </row>
    <row r="31" spans="1:8" x14ac:dyDescent="0.25">
      <c r="A31" s="3"/>
      <c r="B31" s="4"/>
      <c r="C31" s="3"/>
      <c r="D31" s="3">
        <v>2022</v>
      </c>
      <c r="E31" s="3"/>
      <c r="F31" s="5">
        <v>351998000000</v>
      </c>
      <c r="G31" s="5">
        <v>2996613000000</v>
      </c>
      <c r="H31" s="7">
        <f t="shared" si="0"/>
        <v>0.11746528497340164</v>
      </c>
    </row>
    <row r="32" spans="1:8" x14ac:dyDescent="0.25">
      <c r="A32" s="3"/>
      <c r="B32" s="4"/>
      <c r="C32" s="3"/>
      <c r="D32" s="3">
        <v>2023</v>
      </c>
      <c r="E32" s="3"/>
      <c r="F32" s="5">
        <v>300363000000</v>
      </c>
      <c r="G32" s="5">
        <v>2744427000000</v>
      </c>
      <c r="H32" s="7">
        <f t="shared" si="0"/>
        <v>0.10944470375783361</v>
      </c>
    </row>
    <row r="33" spans="1:8" x14ac:dyDescent="0.25">
      <c r="A33" s="3" t="s">
        <v>51</v>
      </c>
      <c r="B33" s="4" t="s">
        <v>11</v>
      </c>
      <c r="C33" s="3" t="s">
        <v>26</v>
      </c>
      <c r="D33" s="3">
        <v>2019</v>
      </c>
      <c r="E33" s="3" t="s">
        <v>85</v>
      </c>
      <c r="F33" s="5">
        <v>55464434251</v>
      </c>
      <c r="G33" s="5">
        <v>2397792415330</v>
      </c>
      <c r="H33" s="7">
        <f t="shared" si="0"/>
        <v>2.3131457876167574E-2</v>
      </c>
    </row>
    <row r="34" spans="1:8" x14ac:dyDescent="0.25">
      <c r="A34" s="3"/>
      <c r="B34" s="4"/>
      <c r="C34" s="3"/>
      <c r="D34" s="3">
        <v>2020</v>
      </c>
      <c r="E34" s="3"/>
      <c r="F34" s="5">
        <v>76002689458</v>
      </c>
      <c r="G34" s="5">
        <v>3011422750334</v>
      </c>
      <c r="H34" s="7">
        <f t="shared" si="0"/>
        <v>2.5238133519968415E-2</v>
      </c>
    </row>
    <row r="35" spans="1:8" x14ac:dyDescent="0.25">
      <c r="A35" s="3"/>
      <c r="B35" s="4"/>
      <c r="C35" s="3"/>
      <c r="D35" s="3">
        <v>2021</v>
      </c>
      <c r="E35" s="3"/>
      <c r="F35" s="5">
        <v>9838767784</v>
      </c>
      <c r="G35" s="5">
        <v>2887533821686</v>
      </c>
      <c r="H35" s="7">
        <f t="shared" si="0"/>
        <v>3.4073255558458703E-3</v>
      </c>
    </row>
    <row r="36" spans="1:8" x14ac:dyDescent="0.25">
      <c r="A36" s="3"/>
      <c r="B36" s="4"/>
      <c r="C36" s="3"/>
      <c r="D36" s="3">
        <v>2022</v>
      </c>
      <c r="E36" s="3"/>
      <c r="F36" s="5">
        <v>83668234859</v>
      </c>
      <c r="G36" s="5">
        <v>2898831241312</v>
      </c>
      <c r="H36" s="7">
        <f t="shared" si="0"/>
        <v>2.8862747740062328E-2</v>
      </c>
    </row>
    <row r="37" spans="1:8" x14ac:dyDescent="0.25">
      <c r="A37" s="3"/>
      <c r="B37" s="4"/>
      <c r="C37" s="3"/>
      <c r="D37" s="3">
        <v>2023</v>
      </c>
      <c r="E37" s="3"/>
      <c r="F37" s="5">
        <v>121047971</v>
      </c>
      <c r="G37" s="5">
        <v>2804214846</v>
      </c>
      <c r="H37" s="7">
        <f t="shared" si="0"/>
        <v>4.3166439680135692E-2</v>
      </c>
    </row>
    <row r="38" spans="1:8" x14ac:dyDescent="0.25">
      <c r="A38" s="3" t="s">
        <v>52</v>
      </c>
      <c r="B38" s="4" t="s">
        <v>12</v>
      </c>
      <c r="C38" s="3" t="s">
        <v>23</v>
      </c>
      <c r="D38" s="3">
        <v>2019</v>
      </c>
      <c r="E38" s="3" t="s">
        <v>84</v>
      </c>
      <c r="F38" s="5">
        <v>1138888000000</v>
      </c>
      <c r="G38" s="5">
        <v>72944988000000</v>
      </c>
      <c r="H38" s="7">
        <f t="shared" si="0"/>
        <v>1.5612971243480087E-2</v>
      </c>
    </row>
    <row r="39" spans="1:8" x14ac:dyDescent="0.25">
      <c r="A39" s="3"/>
      <c r="B39" s="4"/>
      <c r="C39" s="3"/>
      <c r="D39" s="3">
        <v>2020</v>
      </c>
      <c r="E39" s="3"/>
      <c r="F39" s="5">
        <v>1088477000000</v>
      </c>
      <c r="G39" s="5">
        <v>75826880000000</v>
      </c>
      <c r="H39" s="7">
        <f t="shared" si="0"/>
        <v>1.4354764431821539E-2</v>
      </c>
    </row>
    <row r="40" spans="1:8" x14ac:dyDescent="0.25">
      <c r="A40" s="3"/>
      <c r="B40" s="4"/>
      <c r="C40" s="3"/>
      <c r="D40" s="3">
        <v>2021</v>
      </c>
      <c r="E40" s="3"/>
      <c r="F40" s="5">
        <v>1988750000000</v>
      </c>
      <c r="G40" s="5">
        <v>84904301000000</v>
      </c>
      <c r="H40" s="7">
        <f t="shared" si="0"/>
        <v>2.3423430575089475E-2</v>
      </c>
    </row>
    <row r="41" spans="1:8" x14ac:dyDescent="0.25">
      <c r="A41" s="3"/>
      <c r="B41" s="4"/>
      <c r="C41" s="3"/>
      <c r="D41" s="3">
        <v>2022</v>
      </c>
      <c r="E41" s="3"/>
      <c r="F41" s="5">
        <v>2907478000000</v>
      </c>
      <c r="G41" s="5">
        <v>96924686000000</v>
      </c>
      <c r="H41" s="7">
        <f t="shared" si="0"/>
        <v>2.9997290886245431E-2</v>
      </c>
    </row>
    <row r="42" spans="1:8" x14ac:dyDescent="0.25">
      <c r="A42" s="3"/>
      <c r="B42" s="4"/>
      <c r="C42" s="3"/>
      <c r="D42" s="3">
        <v>2023</v>
      </c>
      <c r="E42" s="3"/>
      <c r="F42" s="5">
        <v>3484025000000</v>
      </c>
      <c r="G42" s="5">
        <v>106944683000000</v>
      </c>
      <c r="H42" s="7">
        <f t="shared" si="0"/>
        <v>3.2577823434195415E-2</v>
      </c>
    </row>
    <row r="43" spans="1:8" x14ac:dyDescent="0.25">
      <c r="A43" s="3" t="s">
        <v>53</v>
      </c>
      <c r="B43" s="4" t="s">
        <v>13</v>
      </c>
      <c r="C43" s="3" t="s">
        <v>27</v>
      </c>
      <c r="D43" s="3">
        <v>2019</v>
      </c>
      <c r="E43" s="3" t="s">
        <v>87</v>
      </c>
      <c r="F43" s="5">
        <v>325583191000</v>
      </c>
      <c r="G43" s="5">
        <v>32944902671000</v>
      </c>
      <c r="H43" s="7">
        <f t="shared" si="0"/>
        <v>9.8826575464919207E-3</v>
      </c>
    </row>
    <row r="44" spans="1:8" x14ac:dyDescent="0.25">
      <c r="A44" s="3"/>
      <c r="B44" s="4"/>
      <c r="C44" s="3"/>
      <c r="D44" s="3">
        <v>2020</v>
      </c>
      <c r="E44" s="3"/>
      <c r="F44" s="5">
        <v>671172137000</v>
      </c>
      <c r="G44" s="5">
        <v>34113454845000</v>
      </c>
      <c r="H44" s="7">
        <f t="shared" si="0"/>
        <v>1.9674704308009234E-2</v>
      </c>
    </row>
    <row r="45" spans="1:8" x14ac:dyDescent="0.25">
      <c r="A45" s="3"/>
      <c r="B45" s="4"/>
      <c r="C45" s="3"/>
      <c r="D45" s="3">
        <v>2021</v>
      </c>
      <c r="E45" s="3"/>
      <c r="F45" s="5">
        <v>1117917248000</v>
      </c>
      <c r="G45" s="5">
        <v>43466976696000</v>
      </c>
      <c r="H45" s="7">
        <f t="shared" si="0"/>
        <v>2.5718771650913443E-2</v>
      </c>
    </row>
    <row r="46" spans="1:8" x14ac:dyDescent="0.25">
      <c r="A46" s="3"/>
      <c r="B46" s="4"/>
      <c r="C46" s="3"/>
      <c r="D46" s="3">
        <v>2022</v>
      </c>
      <c r="E46" s="3"/>
      <c r="F46" s="5">
        <v>1076555292000</v>
      </c>
      <c r="G46" s="5">
        <v>49471483883000</v>
      </c>
      <c r="H46" s="7">
        <f t="shared" si="0"/>
        <v>2.1761127977201006E-2</v>
      </c>
    </row>
    <row r="47" spans="1:8" x14ac:dyDescent="0.25">
      <c r="A47" s="3"/>
      <c r="B47" s="4"/>
      <c r="C47" s="3"/>
      <c r="D47" s="3">
        <v>2023</v>
      </c>
      <c r="E47" s="3"/>
      <c r="F47" s="5">
        <v>856860760000</v>
      </c>
      <c r="G47" s="5">
        <v>60139405675000</v>
      </c>
      <c r="H47" s="7">
        <f t="shared" si="0"/>
        <v>1.4247908677890339E-2</v>
      </c>
    </row>
    <row r="48" spans="1:8" x14ac:dyDescent="0.25">
      <c r="A48" s="3" t="s">
        <v>54</v>
      </c>
      <c r="B48" s="4" t="s">
        <v>14</v>
      </c>
      <c r="C48" s="3" t="s">
        <v>28</v>
      </c>
      <c r="D48" s="3">
        <v>2019</v>
      </c>
      <c r="E48" s="3" t="s">
        <v>84</v>
      </c>
      <c r="F48" s="5">
        <v>366863000000</v>
      </c>
      <c r="G48" s="5">
        <v>6913792000000</v>
      </c>
      <c r="H48" s="7">
        <f t="shared" si="0"/>
        <v>5.306248727181842E-2</v>
      </c>
    </row>
    <row r="49" spans="1:8" x14ac:dyDescent="0.25">
      <c r="A49" s="3"/>
      <c r="B49" s="4"/>
      <c r="C49" s="3"/>
      <c r="D49" s="3">
        <v>2020</v>
      </c>
      <c r="E49" s="3"/>
      <c r="F49" s="5">
        <v>205589000000</v>
      </c>
      <c r="G49" s="5">
        <v>6110155000000</v>
      </c>
      <c r="H49" s="7">
        <f t="shared" si="0"/>
        <v>3.3647100605467453E-2</v>
      </c>
    </row>
    <row r="50" spans="1:8" x14ac:dyDescent="0.25">
      <c r="A50" s="3"/>
      <c r="B50" s="4"/>
      <c r="C50" s="3"/>
      <c r="D50" s="3">
        <v>2021</v>
      </c>
      <c r="E50" s="3"/>
      <c r="F50" s="5">
        <v>351470000000</v>
      </c>
      <c r="G50" s="5">
        <v>6973718000000</v>
      </c>
      <c r="H50" s="7">
        <f t="shared" si="0"/>
        <v>5.0399227499592039E-2</v>
      </c>
    </row>
    <row r="51" spans="1:8" x14ac:dyDescent="0.25">
      <c r="A51" s="3"/>
      <c r="B51" s="4"/>
      <c r="C51" s="3"/>
      <c r="D51" s="3">
        <v>2022</v>
      </c>
      <c r="E51" s="3"/>
      <c r="F51" s="5">
        <v>382105000000</v>
      </c>
      <c r="G51" s="5">
        <v>8461768000000</v>
      </c>
      <c r="H51" s="7">
        <f t="shared" si="0"/>
        <v>4.5156638659911263E-2</v>
      </c>
    </row>
    <row r="52" spans="1:8" x14ac:dyDescent="0.25">
      <c r="A52" s="3"/>
      <c r="B52" s="4"/>
      <c r="C52" s="3"/>
      <c r="D52" s="3">
        <v>2023</v>
      </c>
      <c r="E52" s="3"/>
      <c r="F52" s="5">
        <v>319078000000</v>
      </c>
      <c r="G52" s="5">
        <v>9239926000000</v>
      </c>
      <c r="H52" s="7">
        <f t="shared" si="0"/>
        <v>3.4532527641455139E-2</v>
      </c>
    </row>
    <row r="53" spans="1:8" x14ac:dyDescent="0.25">
      <c r="A53" s="3" t="s">
        <v>55</v>
      </c>
      <c r="B53" s="4" t="s">
        <v>15</v>
      </c>
      <c r="C53" s="3" t="s">
        <v>29</v>
      </c>
      <c r="D53" s="3">
        <v>2019</v>
      </c>
      <c r="E53" s="3" t="s">
        <v>85</v>
      </c>
      <c r="F53" s="5">
        <v>33269247689</v>
      </c>
      <c r="G53" s="5">
        <v>1978631967708</v>
      </c>
      <c r="H53" s="7">
        <f t="shared" si="0"/>
        <v>1.6814267752652507E-2</v>
      </c>
    </row>
    <row r="54" spans="1:8" x14ac:dyDescent="0.25">
      <c r="A54" s="3"/>
      <c r="B54" s="4"/>
      <c r="C54" s="3"/>
      <c r="D54" s="3">
        <v>2020</v>
      </c>
      <c r="E54" s="3"/>
      <c r="F54" s="5">
        <v>20502166781</v>
      </c>
      <c r="G54" s="5">
        <v>1618490505399</v>
      </c>
      <c r="H54" s="7">
        <f t="shared" si="0"/>
        <v>1.2667461880442531E-2</v>
      </c>
    </row>
    <row r="55" spans="1:8" x14ac:dyDescent="0.25">
      <c r="A55" s="3"/>
      <c r="B55" s="4"/>
      <c r="C55" s="3"/>
      <c r="D55" s="3">
        <v>2021</v>
      </c>
      <c r="E55" s="3"/>
      <c r="F55" s="5">
        <v>8707297154</v>
      </c>
      <c r="G55" s="5">
        <v>1811358512969</v>
      </c>
      <c r="H55" s="7">
        <f t="shared" si="0"/>
        <v>4.807053430702605E-3</v>
      </c>
    </row>
    <row r="56" spans="1:8" x14ac:dyDescent="0.25">
      <c r="A56" s="3"/>
      <c r="B56" s="3"/>
      <c r="C56" s="3"/>
      <c r="D56" s="3">
        <v>2022</v>
      </c>
      <c r="E56" s="3"/>
      <c r="F56" s="5">
        <v>12421431611</v>
      </c>
      <c r="G56" s="5">
        <v>2192317036972</v>
      </c>
      <c r="H56" s="7">
        <f t="shared" si="0"/>
        <v>5.6658920226959151E-3</v>
      </c>
    </row>
    <row r="57" spans="1:8" x14ac:dyDescent="0.25">
      <c r="A57" s="3"/>
      <c r="B57" s="3"/>
      <c r="C57" s="3"/>
      <c r="D57" s="3">
        <v>2023</v>
      </c>
      <c r="E57" s="3"/>
      <c r="F57" s="5">
        <v>13047316641</v>
      </c>
      <c r="G57" s="5">
        <v>2469277515021</v>
      </c>
      <c r="H57" s="7">
        <f t="shared" si="0"/>
        <v>5.2838599799460125E-3</v>
      </c>
    </row>
    <row r="58" spans="1:8" x14ac:dyDescent="0.25">
      <c r="A58" s="3" t="s">
        <v>56</v>
      </c>
      <c r="B58" s="3" t="s">
        <v>30</v>
      </c>
      <c r="C58" s="3" t="s">
        <v>31</v>
      </c>
      <c r="D58" s="3">
        <v>2019</v>
      </c>
      <c r="E58" s="3" t="s">
        <v>84</v>
      </c>
      <c r="F58" s="5">
        <v>552674000000</v>
      </c>
      <c r="G58" s="5">
        <v>8654646000000</v>
      </c>
      <c r="H58" s="7">
        <f t="shared" si="0"/>
        <v>6.3858648869058302E-2</v>
      </c>
    </row>
    <row r="59" spans="1:8" x14ac:dyDescent="0.25">
      <c r="A59" s="3"/>
      <c r="B59" s="3"/>
      <c r="C59" s="3"/>
      <c r="D59" s="3">
        <v>2020</v>
      </c>
      <c r="E59" s="3"/>
      <c r="F59" s="5">
        <v>405307000000</v>
      </c>
      <c r="G59" s="5">
        <v>6746594000000</v>
      </c>
      <c r="H59" s="7">
        <f t="shared" si="0"/>
        <v>6.0075795282775277E-2</v>
      </c>
    </row>
    <row r="60" spans="1:8" x14ac:dyDescent="0.25">
      <c r="A60" s="3"/>
      <c r="B60" s="3"/>
      <c r="C60" s="3"/>
      <c r="D60" s="3">
        <v>2021</v>
      </c>
      <c r="E60" s="3"/>
      <c r="F60" s="5">
        <v>337548000000</v>
      </c>
      <c r="G60" s="5">
        <v>6655222000000</v>
      </c>
      <c r="H60" s="7">
        <f t="shared" si="0"/>
        <v>5.0719269770414868E-2</v>
      </c>
    </row>
    <row r="61" spans="1:8" x14ac:dyDescent="0.25">
      <c r="A61" s="3"/>
      <c r="B61" s="3"/>
      <c r="C61" s="3"/>
      <c r="D61" s="3">
        <v>2022</v>
      </c>
      <c r="E61" s="3"/>
      <c r="F61" s="5">
        <v>429634000000</v>
      </c>
      <c r="G61" s="5">
        <v>7017530000000</v>
      </c>
      <c r="H61" s="7">
        <f t="shared" si="0"/>
        <v>6.1222965915357683E-2</v>
      </c>
    </row>
    <row r="62" spans="1:8" x14ac:dyDescent="0.25">
      <c r="A62" s="3"/>
      <c r="B62" s="3"/>
      <c r="C62" s="3"/>
      <c r="D62" s="3">
        <v>2023</v>
      </c>
      <c r="E62" s="3"/>
      <c r="F62" s="5">
        <v>255350000000</v>
      </c>
      <c r="G62" s="5">
        <v>6914802000000</v>
      </c>
      <c r="H62" s="7">
        <f t="shared" si="0"/>
        <v>3.6928027729499699E-2</v>
      </c>
    </row>
    <row r="63" spans="1:8" x14ac:dyDescent="0.25">
      <c r="A63" s="3" t="s">
        <v>57</v>
      </c>
      <c r="B63" s="3" t="s">
        <v>32</v>
      </c>
      <c r="C63" s="3" t="s">
        <v>33</v>
      </c>
      <c r="D63" s="3">
        <v>2019</v>
      </c>
      <c r="E63" s="3" t="s">
        <v>85</v>
      </c>
      <c r="F63" s="5">
        <v>78298581843</v>
      </c>
      <c r="G63" s="5">
        <v>1748819551691</v>
      </c>
      <c r="H63" s="7">
        <f t="shared" si="0"/>
        <v>4.4772247523931288E-2</v>
      </c>
    </row>
    <row r="64" spans="1:8" x14ac:dyDescent="0.25">
      <c r="A64" s="3"/>
      <c r="B64" s="3"/>
      <c r="C64" s="3"/>
      <c r="D64" s="3">
        <v>2020</v>
      </c>
      <c r="E64" s="3"/>
      <c r="F64" s="5">
        <v>131555433792</v>
      </c>
      <c r="G64" s="5">
        <v>245551577771</v>
      </c>
      <c r="H64" s="7">
        <f t="shared" si="0"/>
        <v>0.5357547892226856</v>
      </c>
    </row>
    <row r="65" spans="1:8" x14ac:dyDescent="0.25">
      <c r="A65" s="3"/>
      <c r="B65" s="3"/>
      <c r="C65" s="3"/>
      <c r="D65" s="3">
        <v>2021</v>
      </c>
      <c r="E65" s="3"/>
      <c r="F65" s="5">
        <v>57300993143</v>
      </c>
      <c r="G65" s="5">
        <v>67870642048</v>
      </c>
      <c r="H65" s="7">
        <f t="shared" si="0"/>
        <v>0.84426773364653229</v>
      </c>
    </row>
    <row r="66" spans="1:8" x14ac:dyDescent="0.25">
      <c r="A66" s="3"/>
      <c r="B66" s="3"/>
      <c r="C66" s="3"/>
      <c r="D66" s="3">
        <v>2022</v>
      </c>
      <c r="E66" s="3"/>
      <c r="F66" s="5">
        <v>48290136664</v>
      </c>
      <c r="G66" s="5">
        <v>318840867806</v>
      </c>
      <c r="H66" s="7">
        <f t="shared" si="0"/>
        <v>0.15145529177703257</v>
      </c>
    </row>
    <row r="67" spans="1:8" x14ac:dyDescent="0.25">
      <c r="A67" s="3"/>
      <c r="B67" s="3"/>
      <c r="C67" s="3"/>
      <c r="D67" s="3">
        <v>2023</v>
      </c>
      <c r="E67" s="3"/>
      <c r="F67" s="5">
        <v>9912319924</v>
      </c>
      <c r="G67" s="5">
        <v>707804745671</v>
      </c>
      <c r="H67" s="7">
        <f t="shared" ref="H67:H102" si="1">F67/G67</f>
        <v>1.4004314021097874E-2</v>
      </c>
    </row>
    <row r="68" spans="1:8" x14ac:dyDescent="0.25">
      <c r="A68" s="3" t="s">
        <v>58</v>
      </c>
      <c r="B68" s="3" t="s">
        <v>34</v>
      </c>
      <c r="C68" s="3" t="s">
        <v>35</v>
      </c>
      <c r="D68" s="3">
        <v>2019</v>
      </c>
      <c r="E68" s="3" t="s">
        <v>85</v>
      </c>
      <c r="F68" s="5">
        <v>121769771786</v>
      </c>
      <c r="G68" s="5">
        <v>18615129696492</v>
      </c>
      <c r="H68" s="7">
        <f t="shared" si="1"/>
        <v>6.5414409553615615E-3</v>
      </c>
    </row>
    <row r="69" spans="1:8" x14ac:dyDescent="0.25">
      <c r="A69" s="3"/>
      <c r="B69" s="3"/>
      <c r="C69" s="3"/>
      <c r="D69" s="3">
        <v>2020</v>
      </c>
      <c r="E69" s="3"/>
      <c r="F69" s="5">
        <v>675710445502</v>
      </c>
      <c r="G69" s="5">
        <v>15230426162673</v>
      </c>
      <c r="H69" s="7">
        <f t="shared" si="1"/>
        <v>4.4365826555664165E-2</v>
      </c>
    </row>
    <row r="70" spans="1:8" x14ac:dyDescent="0.25">
      <c r="A70" s="3"/>
      <c r="B70" s="3"/>
      <c r="C70" s="3"/>
      <c r="D70" s="3">
        <v>2021</v>
      </c>
      <c r="E70" s="3"/>
      <c r="F70" s="5">
        <v>255340000000</v>
      </c>
      <c r="G70" s="5">
        <v>19174995000000</v>
      </c>
      <c r="H70" s="7">
        <f t="shared" si="1"/>
        <v>1.3316300734367858E-2</v>
      </c>
    </row>
    <row r="71" spans="1:8" x14ac:dyDescent="0.25">
      <c r="A71" s="3"/>
      <c r="B71" s="3"/>
      <c r="C71" s="3"/>
      <c r="D71" s="3">
        <v>2022</v>
      </c>
      <c r="E71" s="3"/>
      <c r="F71" s="5">
        <v>562551000000</v>
      </c>
      <c r="G71" s="5">
        <v>25581929000000</v>
      </c>
      <c r="H71" s="7">
        <f t="shared" si="1"/>
        <v>2.1990171265036346E-2</v>
      </c>
    </row>
    <row r="72" spans="1:8" x14ac:dyDescent="0.25">
      <c r="A72" s="3"/>
      <c r="B72" s="3"/>
      <c r="C72" s="3"/>
      <c r="D72" s="3">
        <v>2023</v>
      </c>
      <c r="E72" s="3"/>
      <c r="F72" s="5">
        <v>777342000000</v>
      </c>
      <c r="G72" s="5">
        <v>28892314000000</v>
      </c>
      <c r="H72" s="7">
        <f t="shared" si="1"/>
        <v>2.6904802432923855E-2</v>
      </c>
    </row>
    <row r="73" spans="1:8" x14ac:dyDescent="0.25">
      <c r="A73" s="3" t="s">
        <v>59</v>
      </c>
      <c r="B73" s="3" t="s">
        <v>36</v>
      </c>
      <c r="C73" s="3" t="s">
        <v>37</v>
      </c>
      <c r="D73" s="3">
        <v>2019</v>
      </c>
      <c r="E73" s="3" t="s">
        <v>85</v>
      </c>
      <c r="F73" s="5">
        <v>29514868296</v>
      </c>
      <c r="G73" s="5">
        <v>459995927543</v>
      </c>
      <c r="H73" s="7">
        <f t="shared" si="1"/>
        <v>6.4163325213875896E-2</v>
      </c>
    </row>
    <row r="74" spans="1:8" x14ac:dyDescent="0.25">
      <c r="A74" s="3"/>
      <c r="B74" s="3"/>
      <c r="C74" s="3"/>
      <c r="D74" s="3">
        <v>2020</v>
      </c>
      <c r="E74" s="3"/>
      <c r="F74" s="5">
        <v>26496991950</v>
      </c>
      <c r="G74" s="5">
        <v>411798065773</v>
      </c>
      <c r="H74" s="7">
        <f t="shared" si="1"/>
        <v>6.4344624592302557E-2</v>
      </c>
    </row>
    <row r="75" spans="1:8" x14ac:dyDescent="0.25">
      <c r="A75" s="3"/>
      <c r="B75" s="3"/>
      <c r="C75" s="3"/>
      <c r="D75" s="3">
        <v>2021</v>
      </c>
      <c r="E75" s="3"/>
      <c r="F75" s="5">
        <v>25245714649</v>
      </c>
      <c r="G75" s="5">
        <v>448363550268</v>
      </c>
      <c r="H75" s="7">
        <f t="shared" si="1"/>
        <v>5.6306349242506215E-2</v>
      </c>
    </row>
    <row r="76" spans="1:8" x14ac:dyDescent="0.25">
      <c r="A76" s="3"/>
      <c r="B76" s="3"/>
      <c r="C76" s="3"/>
      <c r="D76" s="3">
        <v>2022</v>
      </c>
      <c r="E76" s="3"/>
      <c r="F76" s="5">
        <v>42340305141</v>
      </c>
      <c r="G76" s="5">
        <v>487151646729</v>
      </c>
      <c r="H76" s="7">
        <f t="shared" si="1"/>
        <v>8.6914014199265754E-2</v>
      </c>
    </row>
    <row r="77" spans="1:8" x14ac:dyDescent="0.25">
      <c r="A77" s="3"/>
      <c r="B77" s="3"/>
      <c r="C77" s="3"/>
      <c r="D77" s="3">
        <v>2023</v>
      </c>
      <c r="E77" s="3"/>
      <c r="F77" s="5">
        <v>21269948521</v>
      </c>
      <c r="G77" s="5">
        <v>452366964787</v>
      </c>
      <c r="H77" s="7">
        <f t="shared" si="1"/>
        <v>4.7019234773288753E-2</v>
      </c>
    </row>
    <row r="78" spans="1:8" x14ac:dyDescent="0.25">
      <c r="A78" s="3" t="s">
        <v>60</v>
      </c>
      <c r="B78" s="3" t="s">
        <v>67</v>
      </c>
      <c r="C78" s="3" t="s">
        <v>68</v>
      </c>
      <c r="D78" s="3">
        <v>2019</v>
      </c>
      <c r="E78" s="3" t="s">
        <v>85</v>
      </c>
      <c r="F78" s="5">
        <v>9765333779</v>
      </c>
      <c r="G78" s="5">
        <v>790812109230</v>
      </c>
      <c r="H78" s="7">
        <f t="shared" si="1"/>
        <v>1.2348487921496721E-2</v>
      </c>
    </row>
    <row r="79" spans="1:8" x14ac:dyDescent="0.25">
      <c r="A79" s="3"/>
      <c r="B79" s="3"/>
      <c r="C79" s="3"/>
      <c r="D79" s="3">
        <v>2020</v>
      </c>
      <c r="E79" s="3"/>
      <c r="F79" s="5">
        <v>9676098619</v>
      </c>
      <c r="G79" s="5">
        <v>478025803002</v>
      </c>
      <c r="H79" s="7">
        <f t="shared" si="1"/>
        <v>2.0241791464465187E-2</v>
      </c>
    </row>
    <row r="80" spans="1:8" x14ac:dyDescent="0.25">
      <c r="A80" s="3"/>
      <c r="B80" s="3"/>
      <c r="C80" s="3"/>
      <c r="D80" s="3">
        <v>2021</v>
      </c>
      <c r="E80" s="3"/>
      <c r="F80" s="5">
        <v>27676443821</v>
      </c>
      <c r="G80" s="5">
        <v>556343297730</v>
      </c>
      <c r="H80" s="7">
        <f t="shared" si="1"/>
        <v>4.9747060733769652E-2</v>
      </c>
    </row>
    <row r="81" spans="1:8" x14ac:dyDescent="0.25">
      <c r="A81" s="3"/>
      <c r="D81" s="3">
        <v>2022</v>
      </c>
      <c r="E81" s="3"/>
      <c r="F81" s="5">
        <v>14756595135</v>
      </c>
      <c r="G81" s="5">
        <v>733735486344</v>
      </c>
      <c r="H81" s="7">
        <f t="shared" si="1"/>
        <v>2.0111600719392778E-2</v>
      </c>
    </row>
    <row r="82" spans="1:8" x14ac:dyDescent="0.25">
      <c r="A82" s="3"/>
      <c r="D82" s="3">
        <v>2023</v>
      </c>
      <c r="E82" s="3"/>
      <c r="F82" s="5">
        <v>7486295734</v>
      </c>
      <c r="G82" s="5">
        <v>901839472087</v>
      </c>
      <c r="H82" s="7">
        <f t="shared" si="1"/>
        <v>8.3011400207129108E-3</v>
      </c>
    </row>
    <row r="83" spans="1:8" x14ac:dyDescent="0.25">
      <c r="A83" s="3" t="s">
        <v>61</v>
      </c>
      <c r="B83" s="3" t="s">
        <v>38</v>
      </c>
      <c r="C83" s="3" t="s">
        <v>69</v>
      </c>
      <c r="D83" s="3">
        <v>2019</v>
      </c>
      <c r="E83" s="3" t="s">
        <v>87</v>
      </c>
      <c r="F83" s="5">
        <v>68480112000</v>
      </c>
      <c r="G83" s="5">
        <v>12079939200000</v>
      </c>
      <c r="H83" s="7">
        <f t="shared" si="1"/>
        <v>5.6689119759808062E-3</v>
      </c>
    </row>
    <row r="84" spans="1:8" x14ac:dyDescent="0.25">
      <c r="A84" s="3"/>
      <c r="B84" s="3"/>
      <c r="C84" s="3"/>
      <c r="D84" s="3">
        <v>2020</v>
      </c>
      <c r="E84" s="3"/>
      <c r="F84" s="5">
        <v>60817945000</v>
      </c>
      <c r="G84" s="5">
        <v>12659547242000</v>
      </c>
      <c r="H84" s="7">
        <f t="shared" si="1"/>
        <v>4.8041169117191721E-3</v>
      </c>
    </row>
    <row r="85" spans="1:8" x14ac:dyDescent="0.25">
      <c r="A85" s="3"/>
      <c r="B85" s="3"/>
      <c r="C85" s="3"/>
      <c r="D85" s="3">
        <v>2021</v>
      </c>
      <c r="E85" s="3"/>
      <c r="F85" s="5">
        <v>225314512000</v>
      </c>
      <c r="G85" s="5">
        <v>14236423259000</v>
      </c>
      <c r="H85" s="7">
        <f t="shared" si="1"/>
        <v>1.5826623576786422E-2</v>
      </c>
    </row>
    <row r="86" spans="1:8" x14ac:dyDescent="0.25">
      <c r="A86" s="3"/>
      <c r="B86" s="3"/>
      <c r="C86" s="3"/>
      <c r="D86" s="3">
        <v>2022</v>
      </c>
      <c r="E86" s="3"/>
      <c r="F86" s="5">
        <v>263261813000</v>
      </c>
      <c r="G86" s="5">
        <v>15447381020</v>
      </c>
      <c r="H86" s="7">
        <f t="shared" si="1"/>
        <v>17.04248847485216</v>
      </c>
    </row>
    <row r="87" spans="1:8" x14ac:dyDescent="0.25">
      <c r="A87" s="3"/>
      <c r="B87" s="3"/>
      <c r="C87" s="3"/>
      <c r="D87" s="3">
        <v>2023</v>
      </c>
      <c r="E87" s="3"/>
      <c r="F87" s="5">
        <v>206593499000</v>
      </c>
      <c r="G87" s="5">
        <v>16454238746000</v>
      </c>
      <c r="H87" s="7">
        <f t="shared" si="1"/>
        <v>1.2555640050514192E-2</v>
      </c>
    </row>
    <row r="88" spans="1:8" x14ac:dyDescent="0.25">
      <c r="A88" s="3" t="s">
        <v>62</v>
      </c>
      <c r="B88" s="3" t="s">
        <v>39</v>
      </c>
      <c r="C88" s="3" t="s">
        <v>40</v>
      </c>
      <c r="D88" s="3">
        <v>2019</v>
      </c>
      <c r="E88" s="3" t="s">
        <v>85</v>
      </c>
      <c r="F88" s="5">
        <v>107726887576</v>
      </c>
      <c r="G88" s="5">
        <v>966725371267</v>
      </c>
      <c r="H88" s="7">
        <f t="shared" si="1"/>
        <v>0.11143484052230061</v>
      </c>
    </row>
    <row r="89" spans="1:8" x14ac:dyDescent="0.25">
      <c r="A89" s="3"/>
      <c r="B89" s="3"/>
      <c r="C89" s="3"/>
      <c r="D89" s="3">
        <v>2020</v>
      </c>
      <c r="E89" s="3"/>
      <c r="F89" s="5">
        <v>276596537437</v>
      </c>
      <c r="G89" s="5">
        <v>494469692213</v>
      </c>
      <c r="H89" s="7">
        <f t="shared" si="1"/>
        <v>0.55938016382579825</v>
      </c>
    </row>
    <row r="90" spans="1:8" x14ac:dyDescent="0.25">
      <c r="A90" s="3"/>
      <c r="B90" s="3"/>
      <c r="C90" s="3"/>
      <c r="D90" s="3">
        <v>2021</v>
      </c>
      <c r="E90" s="3"/>
      <c r="F90" s="5">
        <v>154647642961</v>
      </c>
      <c r="G90" s="5">
        <v>475954529475</v>
      </c>
      <c r="H90" s="7">
        <f t="shared" si="1"/>
        <v>0.3249210447300156</v>
      </c>
    </row>
    <row r="91" spans="1:8" x14ac:dyDescent="0.25">
      <c r="A91" s="3"/>
      <c r="B91" s="3"/>
      <c r="C91" s="3"/>
      <c r="D91" s="3">
        <v>2022</v>
      </c>
      <c r="E91" s="3"/>
      <c r="F91" s="5">
        <v>404828994821</v>
      </c>
      <c r="G91" s="5">
        <v>596059531152</v>
      </c>
      <c r="H91" s="7">
        <f t="shared" si="1"/>
        <v>0.67917544081308434</v>
      </c>
    </row>
    <row r="92" spans="1:8" x14ac:dyDescent="0.25">
      <c r="A92" s="3"/>
      <c r="B92" s="3"/>
      <c r="C92" s="3"/>
      <c r="D92" s="3">
        <v>2023</v>
      </c>
      <c r="E92" s="3"/>
      <c r="F92" s="5">
        <v>121128792550</v>
      </c>
      <c r="G92" s="5">
        <v>754649493117</v>
      </c>
      <c r="H92" s="7">
        <f t="shared" si="1"/>
        <v>0.16051000319325773</v>
      </c>
    </row>
    <row r="93" spans="1:8" x14ac:dyDescent="0.25">
      <c r="A93" s="3" t="s">
        <v>63</v>
      </c>
      <c r="B93" s="3" t="s">
        <v>41</v>
      </c>
      <c r="C93" s="3" t="s">
        <v>42</v>
      </c>
      <c r="D93" s="3">
        <v>2019</v>
      </c>
      <c r="E93" s="3" t="s">
        <v>85</v>
      </c>
      <c r="F93" s="5">
        <v>39725601460</v>
      </c>
      <c r="G93" s="5">
        <v>238615469362</v>
      </c>
      <c r="H93" s="7">
        <f t="shared" si="1"/>
        <v>0.16648376388260427</v>
      </c>
    </row>
    <row r="94" spans="1:8" x14ac:dyDescent="0.25">
      <c r="A94" s="3"/>
      <c r="B94" s="3"/>
      <c r="C94" s="3"/>
      <c r="D94" s="3">
        <v>2020</v>
      </c>
      <c r="E94" s="3"/>
      <c r="F94" s="5">
        <v>50608122770</v>
      </c>
      <c r="G94" s="5">
        <v>30671505593</v>
      </c>
      <c r="H94" s="7">
        <f t="shared" si="1"/>
        <v>1.6500045169465052</v>
      </c>
    </row>
    <row r="95" spans="1:8" x14ac:dyDescent="0.25">
      <c r="A95" s="3"/>
      <c r="B95" s="3"/>
      <c r="C95" s="3"/>
      <c r="D95" s="3">
        <v>2021</v>
      </c>
      <c r="E95" s="3"/>
      <c r="F95" s="5">
        <v>58735842609</v>
      </c>
      <c r="G95" s="5">
        <v>46270783199</v>
      </c>
      <c r="H95" s="7">
        <f t="shared" si="1"/>
        <v>1.2693937415407612</v>
      </c>
    </row>
    <row r="96" spans="1:8" x14ac:dyDescent="0.25">
      <c r="A96" s="3"/>
      <c r="B96" s="3"/>
      <c r="C96" s="3"/>
      <c r="D96" s="3">
        <v>2022</v>
      </c>
      <c r="E96" s="3"/>
      <c r="F96" s="5">
        <v>69493222649</v>
      </c>
      <c r="G96" s="5">
        <v>65247491246</v>
      </c>
      <c r="H96" s="7">
        <f t="shared" si="1"/>
        <v>1.0650711823845072</v>
      </c>
    </row>
    <row r="97" spans="1:8" x14ac:dyDescent="0.25">
      <c r="A97" s="3"/>
      <c r="B97" s="3"/>
      <c r="C97" s="3"/>
      <c r="D97" s="3">
        <v>2023</v>
      </c>
      <c r="E97" s="3"/>
      <c r="F97" s="5">
        <v>82036249540</v>
      </c>
      <c r="G97" s="5">
        <v>113701011341</v>
      </c>
      <c r="H97" s="7">
        <f t="shared" si="1"/>
        <v>0.72150852989306835</v>
      </c>
    </row>
    <row r="98" spans="1:8" x14ac:dyDescent="0.25">
      <c r="A98" s="3" t="s">
        <v>64</v>
      </c>
      <c r="B98" s="3" t="s">
        <v>65</v>
      </c>
      <c r="C98" s="3" t="s">
        <v>66</v>
      </c>
      <c r="D98" s="3">
        <v>2019</v>
      </c>
      <c r="E98" s="3" t="s">
        <v>85</v>
      </c>
      <c r="F98" s="5">
        <v>580814677453</v>
      </c>
      <c r="G98" s="5">
        <v>22226912485948</v>
      </c>
      <c r="H98" s="7">
        <f t="shared" si="1"/>
        <v>2.6131145197075611E-2</v>
      </c>
    </row>
    <row r="99" spans="1:8" x14ac:dyDescent="0.25">
      <c r="A99" s="3"/>
      <c r="B99" s="3"/>
      <c r="C99" s="3"/>
      <c r="D99" s="3">
        <v>2020</v>
      </c>
      <c r="E99" s="3"/>
      <c r="F99" s="5">
        <v>679870547997</v>
      </c>
      <c r="G99" s="5">
        <v>22545419368639</v>
      </c>
      <c r="H99" s="7">
        <f t="shared" si="1"/>
        <v>3.0155595550496152E-2</v>
      </c>
    </row>
    <row r="100" spans="1:8" x14ac:dyDescent="0.25">
      <c r="B100" s="3"/>
      <c r="C100" s="3"/>
      <c r="D100" s="3">
        <v>2021</v>
      </c>
      <c r="E100" s="3"/>
      <c r="F100" s="5">
        <v>846240999497</v>
      </c>
      <c r="G100" s="5">
        <v>25673756765637</v>
      </c>
      <c r="H100" s="7">
        <f t="shared" si="1"/>
        <v>3.2961323394231495E-2</v>
      </c>
    </row>
    <row r="101" spans="1:8" x14ac:dyDescent="0.25">
      <c r="B101" s="3"/>
      <c r="C101" s="3"/>
      <c r="D101" s="3">
        <v>2022</v>
      </c>
      <c r="E101" s="3"/>
      <c r="F101" s="5">
        <v>842590883679</v>
      </c>
      <c r="G101" s="5">
        <v>28027488218598</v>
      </c>
      <c r="H101" s="7">
        <f t="shared" si="1"/>
        <v>3.0063018030987449E-2</v>
      </c>
    </row>
    <row r="102" spans="1:8" x14ac:dyDescent="0.25">
      <c r="B102" s="3"/>
      <c r="C102" s="3"/>
      <c r="D102" s="3">
        <v>2023</v>
      </c>
      <c r="E102" s="3"/>
      <c r="F102" s="5">
        <v>688374430004</v>
      </c>
      <c r="G102" s="5">
        <v>28507872779591</v>
      </c>
      <c r="H102" s="7">
        <f t="shared" si="1"/>
        <v>2.4146818506107982E-2</v>
      </c>
    </row>
  </sheetData>
  <mergeCells count="1"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67672-D50C-46D6-9AEC-6C645A95671A}">
  <dimension ref="A1:J102"/>
  <sheetViews>
    <sheetView topLeftCell="A106" workbookViewId="0">
      <selection activeCell="E126" sqref="E126"/>
    </sheetView>
  </sheetViews>
  <sheetFormatPr defaultRowHeight="15" x14ac:dyDescent="0.25"/>
  <cols>
    <col min="3" max="3" width="35.7109375" customWidth="1"/>
    <col min="5" max="5" width="16.7109375" customWidth="1"/>
    <col min="6" max="6" width="33.7109375" customWidth="1"/>
    <col min="7" max="7" width="34" customWidth="1"/>
    <col min="8" max="8" width="25.42578125" customWidth="1"/>
  </cols>
  <sheetData>
    <row r="1" spans="1:10" x14ac:dyDescent="0.25">
      <c r="A1" s="8" t="s">
        <v>44</v>
      </c>
      <c r="B1" s="9" t="s">
        <v>4</v>
      </c>
      <c r="C1" s="8" t="s">
        <v>18</v>
      </c>
      <c r="D1" s="8" t="s">
        <v>19</v>
      </c>
      <c r="E1" s="8" t="s">
        <v>88</v>
      </c>
      <c r="F1" s="24" t="s">
        <v>72</v>
      </c>
      <c r="G1" s="24"/>
      <c r="H1" s="24" t="s">
        <v>74</v>
      </c>
      <c r="I1" s="24"/>
      <c r="J1" s="8" t="s">
        <v>1</v>
      </c>
    </row>
    <row r="2" spans="1:10" x14ac:dyDescent="0.25">
      <c r="A2" s="8"/>
      <c r="B2" s="9"/>
      <c r="C2" s="8"/>
      <c r="D2" s="8"/>
      <c r="E2" s="8"/>
      <c r="F2" s="8" t="s">
        <v>73</v>
      </c>
      <c r="G2" s="8" t="s">
        <v>74</v>
      </c>
      <c r="H2" s="8" t="s">
        <v>90</v>
      </c>
      <c r="I2" s="11" t="s">
        <v>89</v>
      </c>
      <c r="J2" s="8"/>
    </row>
    <row r="3" spans="1:10" x14ac:dyDescent="0.25">
      <c r="A3" s="3" t="s">
        <v>45</v>
      </c>
      <c r="B3" s="4" t="s">
        <v>5</v>
      </c>
      <c r="C3" s="3" t="s">
        <v>20</v>
      </c>
      <c r="D3" s="3">
        <v>2019</v>
      </c>
      <c r="E3" s="3" t="s">
        <v>84</v>
      </c>
      <c r="F3" s="5">
        <v>11322628000000</v>
      </c>
      <c r="G3" s="5">
        <f t="shared" ref="G3:G66" si="0">H3/I3</f>
        <v>1807700000000</v>
      </c>
      <c r="H3" s="5">
        <v>3615400000000</v>
      </c>
      <c r="I3" s="13">
        <v>2</v>
      </c>
      <c r="J3" s="14">
        <f>F3/G3</f>
        <v>6.2635547933838582</v>
      </c>
    </row>
    <row r="4" spans="1:10" x14ac:dyDescent="0.25">
      <c r="A4" s="3"/>
      <c r="B4" s="4"/>
      <c r="C4" s="3"/>
      <c r="D4" s="3">
        <v>2020</v>
      </c>
      <c r="E4" s="3"/>
      <c r="F4" s="5">
        <v>8666454000000</v>
      </c>
      <c r="G4" s="5">
        <f t="shared" si="0"/>
        <v>1857601000000</v>
      </c>
      <c r="H4" s="5">
        <v>3715202000000</v>
      </c>
      <c r="I4" s="13">
        <v>2</v>
      </c>
      <c r="J4" s="7">
        <f>F4/G4</f>
        <v>4.6654012352491199</v>
      </c>
    </row>
    <row r="5" spans="1:10" x14ac:dyDescent="0.25">
      <c r="A5" s="3"/>
      <c r="B5" s="4"/>
      <c r="C5" s="3"/>
      <c r="D5" s="3">
        <v>2021</v>
      </c>
      <c r="E5" s="3"/>
      <c r="F5" s="5">
        <v>10731341000000</v>
      </c>
      <c r="G5" s="5">
        <f t="shared" si="0"/>
        <v>1865721000000</v>
      </c>
      <c r="H5" s="5">
        <v>3731442000000</v>
      </c>
      <c r="I5" s="13">
        <v>2</v>
      </c>
      <c r="J5" s="7">
        <f>F5/G5</f>
        <v>5.7518466051462145</v>
      </c>
    </row>
    <row r="6" spans="1:10" x14ac:dyDescent="0.25">
      <c r="A6" s="3"/>
      <c r="B6" s="4"/>
      <c r="C6" s="3"/>
      <c r="D6" s="3">
        <v>2022</v>
      </c>
      <c r="E6" s="3"/>
      <c r="F6" s="5">
        <v>14908075000000</v>
      </c>
      <c r="G6" s="5">
        <f t="shared" si="0"/>
        <v>2349374000000</v>
      </c>
      <c r="H6" s="5">
        <v>4698748000000</v>
      </c>
      <c r="I6" s="13">
        <v>2</v>
      </c>
      <c r="J6" s="7">
        <f t="shared" ref="J6:J69" si="1">F6/G6</f>
        <v>6.3455520491841657</v>
      </c>
    </row>
    <row r="7" spans="1:10" x14ac:dyDescent="0.25">
      <c r="A7" s="3"/>
      <c r="B7" s="4"/>
      <c r="C7" s="3"/>
      <c r="D7" s="3">
        <v>2023</v>
      </c>
      <c r="E7" s="3"/>
      <c r="F7" s="5">
        <v>18225243000000</v>
      </c>
      <c r="G7" s="5">
        <f t="shared" si="0"/>
        <v>4043975000000</v>
      </c>
      <c r="H7" s="5">
        <v>8087950000000</v>
      </c>
      <c r="I7" s="13">
        <v>2</v>
      </c>
      <c r="J7" s="7">
        <f t="shared" si="1"/>
        <v>4.5067645076935445</v>
      </c>
    </row>
    <row r="8" spans="1:10" x14ac:dyDescent="0.25">
      <c r="A8" s="3" t="s">
        <v>46</v>
      </c>
      <c r="B8" s="4" t="s">
        <v>6</v>
      </c>
      <c r="C8" s="3" t="s">
        <v>43</v>
      </c>
      <c r="D8" s="3">
        <v>2019</v>
      </c>
      <c r="E8" s="3" t="s">
        <v>85</v>
      </c>
      <c r="F8" s="5">
        <v>4255626726811</v>
      </c>
      <c r="G8" s="5">
        <f t="shared" si="0"/>
        <v>1326351275223</v>
      </c>
      <c r="H8" s="5">
        <v>2652702550446</v>
      </c>
      <c r="I8" s="13">
        <v>2</v>
      </c>
      <c r="J8" s="7">
        <f t="shared" si="1"/>
        <v>3.208521608346552</v>
      </c>
    </row>
    <row r="9" spans="1:10" x14ac:dyDescent="0.25">
      <c r="A9" s="3"/>
      <c r="B9" s="4"/>
      <c r="C9" s="3"/>
      <c r="D9" s="3">
        <v>2020</v>
      </c>
      <c r="E9" s="3"/>
      <c r="F9" s="5">
        <v>3753585066580</v>
      </c>
      <c r="G9" s="5">
        <f t="shared" si="0"/>
        <v>1226613356167</v>
      </c>
      <c r="H9" s="5">
        <v>2453226712334</v>
      </c>
      <c r="I9" s="13">
        <v>2</v>
      </c>
      <c r="J9" s="7">
        <f t="shared" si="1"/>
        <v>3.0601208177851928</v>
      </c>
    </row>
    <row r="10" spans="1:10" x14ac:dyDescent="0.25">
      <c r="A10" s="3"/>
      <c r="B10" s="4"/>
      <c r="C10" s="3"/>
      <c r="D10" s="3">
        <v>2021</v>
      </c>
      <c r="E10" s="3"/>
      <c r="F10" s="5">
        <v>3330713867112</v>
      </c>
      <c r="G10" s="5">
        <f t="shared" si="0"/>
        <v>1183974251066</v>
      </c>
      <c r="H10" s="5">
        <v>2367948502132</v>
      </c>
      <c r="I10" s="13">
        <v>2</v>
      </c>
      <c r="J10" s="7">
        <f t="shared" si="1"/>
        <v>2.8131641073386242</v>
      </c>
    </row>
    <row r="11" spans="1:10" x14ac:dyDescent="0.25">
      <c r="A11" s="3"/>
      <c r="B11" s="4"/>
      <c r="C11" s="3"/>
      <c r="D11" s="3">
        <v>2022</v>
      </c>
      <c r="E11" s="3"/>
      <c r="F11" s="5">
        <v>3494850563778</v>
      </c>
      <c r="G11" s="5">
        <f t="shared" si="0"/>
        <v>1405384699251</v>
      </c>
      <c r="H11" s="5">
        <v>2810769398502</v>
      </c>
      <c r="I11" s="13">
        <v>2</v>
      </c>
      <c r="J11" s="7">
        <f>F11/G11</f>
        <v>2.4867572314118553</v>
      </c>
    </row>
    <row r="12" spans="1:10" x14ac:dyDescent="0.25">
      <c r="A12" s="3"/>
      <c r="B12" s="4"/>
      <c r="C12" s="3"/>
      <c r="D12" s="3">
        <v>2023</v>
      </c>
      <c r="E12" s="3"/>
      <c r="F12" s="5">
        <v>3913777307313</v>
      </c>
      <c r="G12" s="5">
        <f t="shared" si="0"/>
        <v>1332473974233</v>
      </c>
      <c r="H12" s="5">
        <v>2664947948466</v>
      </c>
      <c r="I12" s="13">
        <v>2</v>
      </c>
      <c r="J12" s="7">
        <f>F12/G12</f>
        <v>2.9372260794555873</v>
      </c>
    </row>
    <row r="13" spans="1:10" x14ac:dyDescent="0.25">
      <c r="A13" s="3" t="s">
        <v>47</v>
      </c>
      <c r="B13" s="4" t="s">
        <v>7</v>
      </c>
      <c r="C13" s="3" t="s">
        <v>24</v>
      </c>
      <c r="D13" s="3">
        <v>2019</v>
      </c>
      <c r="E13" s="3" t="s">
        <v>84</v>
      </c>
      <c r="F13" s="5">
        <v>4120083000000</v>
      </c>
      <c r="G13" s="5">
        <f t="shared" si="0"/>
        <v>549258000000</v>
      </c>
      <c r="H13" s="5">
        <v>1098516000000</v>
      </c>
      <c r="I13" s="13">
        <v>2</v>
      </c>
      <c r="J13" s="7">
        <f t="shared" si="1"/>
        <v>7.5011797734398042</v>
      </c>
    </row>
    <row r="14" spans="1:10" x14ac:dyDescent="0.25">
      <c r="A14" s="3"/>
      <c r="B14" s="4"/>
      <c r="C14" s="3"/>
      <c r="D14" s="3">
        <v>2020</v>
      </c>
      <c r="E14" s="3"/>
      <c r="F14" s="5">
        <v>2008706000000</v>
      </c>
      <c r="G14" s="5">
        <f t="shared" si="0"/>
        <v>444742000000</v>
      </c>
      <c r="H14" s="5">
        <v>889484000000</v>
      </c>
      <c r="I14" s="13">
        <v>2</v>
      </c>
      <c r="J14" s="7">
        <f t="shared" si="1"/>
        <v>4.5165646599601565</v>
      </c>
    </row>
    <row r="15" spans="1:10" x14ac:dyDescent="0.25">
      <c r="A15" s="3"/>
      <c r="B15" s="4"/>
      <c r="C15" s="3"/>
      <c r="D15" s="3">
        <v>2021</v>
      </c>
      <c r="E15" s="3"/>
      <c r="F15" s="6">
        <v>2006509000000</v>
      </c>
      <c r="G15" s="6">
        <f t="shared" si="0"/>
        <v>373385500000</v>
      </c>
      <c r="H15" s="6">
        <v>746771000000</v>
      </c>
      <c r="I15" s="13">
        <v>2</v>
      </c>
      <c r="J15" s="7">
        <f t="shared" si="1"/>
        <v>5.3738267822398029</v>
      </c>
    </row>
    <row r="16" spans="1:10" x14ac:dyDescent="0.25">
      <c r="A16" s="3"/>
      <c r="B16" s="4"/>
      <c r="C16" s="3"/>
      <c r="D16" s="3">
        <v>2022</v>
      </c>
      <c r="E16" s="3"/>
      <c r="F16" s="5">
        <v>2053486000000</v>
      </c>
      <c r="G16" s="5">
        <f t="shared" si="0"/>
        <v>448006000000</v>
      </c>
      <c r="H16" s="5">
        <v>896012000000</v>
      </c>
      <c r="I16" s="13">
        <v>2</v>
      </c>
      <c r="J16" s="7">
        <f t="shared" si="1"/>
        <v>4.5836127194725069</v>
      </c>
    </row>
    <row r="17" spans="1:10" x14ac:dyDescent="0.25">
      <c r="A17" s="3"/>
      <c r="B17" s="4"/>
      <c r="C17" s="3"/>
      <c r="D17" s="3">
        <v>2023</v>
      </c>
      <c r="E17" s="3"/>
      <c r="F17" s="5">
        <v>2225239000000</v>
      </c>
      <c r="G17" s="5">
        <f t="shared" si="0"/>
        <v>396390500000</v>
      </c>
      <c r="H17" s="5">
        <v>792781000000</v>
      </c>
      <c r="I17" s="13">
        <v>2</v>
      </c>
      <c r="J17" s="7">
        <f t="shared" si="1"/>
        <v>5.6137546182363103</v>
      </c>
    </row>
    <row r="18" spans="1:10" x14ac:dyDescent="0.25">
      <c r="A18" s="3" t="s">
        <v>48</v>
      </c>
      <c r="B18" s="4" t="s">
        <v>8</v>
      </c>
      <c r="C18" s="3" t="s">
        <v>25</v>
      </c>
      <c r="D18" s="3">
        <v>2019</v>
      </c>
      <c r="E18" s="3" t="s">
        <v>84</v>
      </c>
      <c r="F18" s="5">
        <v>4132112000000</v>
      </c>
      <c r="G18" s="5">
        <f t="shared" si="0"/>
        <v>893262000000</v>
      </c>
      <c r="H18" s="5">
        <v>1786524000000</v>
      </c>
      <c r="I18" s="13">
        <v>2</v>
      </c>
      <c r="J18" s="7">
        <f t="shared" si="1"/>
        <v>4.6258678864655609</v>
      </c>
    </row>
    <row r="19" spans="1:10" x14ac:dyDescent="0.25">
      <c r="A19" s="3"/>
      <c r="B19" s="4"/>
      <c r="C19" s="3"/>
      <c r="D19" s="3">
        <v>2020</v>
      </c>
      <c r="E19" s="3"/>
      <c r="F19" s="5">
        <v>2869439000000</v>
      </c>
      <c r="G19" s="5">
        <f t="shared" si="0"/>
        <v>1139217000000</v>
      </c>
      <c r="H19" s="5">
        <v>2278434000000</v>
      </c>
      <c r="I19" s="13">
        <v>2</v>
      </c>
      <c r="J19" s="7">
        <f t="shared" si="1"/>
        <v>2.5187817597525317</v>
      </c>
    </row>
    <row r="20" spans="1:10" x14ac:dyDescent="0.25">
      <c r="A20" s="3"/>
      <c r="B20" s="4"/>
      <c r="C20" s="3"/>
      <c r="D20" s="3">
        <v>2021</v>
      </c>
      <c r="E20" s="3"/>
      <c r="F20" s="5">
        <v>3455042000000</v>
      </c>
      <c r="G20" s="5">
        <f t="shared" si="0"/>
        <v>1139279500000</v>
      </c>
      <c r="H20" s="5">
        <v>2278559000000</v>
      </c>
      <c r="I20" s="13">
        <v>2</v>
      </c>
      <c r="J20" s="7">
        <f t="shared" si="1"/>
        <v>3.0326552878376201</v>
      </c>
    </row>
    <row r="21" spans="1:10" x14ac:dyDescent="0.25">
      <c r="A21" s="3"/>
      <c r="B21" s="4"/>
      <c r="C21" s="3"/>
      <c r="D21" s="3">
        <v>2022</v>
      </c>
      <c r="E21" s="3"/>
      <c r="F21" s="5">
        <v>5111028000000</v>
      </c>
      <c r="G21" s="5">
        <f t="shared" si="0"/>
        <v>1366649000000</v>
      </c>
      <c r="H21" s="5">
        <v>2733298000000</v>
      </c>
      <c r="I21" s="13">
        <v>2</v>
      </c>
      <c r="J21" s="7">
        <f t="shared" si="1"/>
        <v>3.7398249294442101</v>
      </c>
    </row>
    <row r="22" spans="1:10" x14ac:dyDescent="0.25">
      <c r="A22" s="3"/>
      <c r="B22" s="4"/>
      <c r="C22" s="3"/>
      <c r="D22" s="3">
        <v>2023</v>
      </c>
      <c r="E22" s="3"/>
      <c r="F22" s="5">
        <v>6961330000000</v>
      </c>
      <c r="G22" s="5">
        <f t="shared" si="0"/>
        <v>2157413500000</v>
      </c>
      <c r="H22" s="5">
        <v>4314827000000</v>
      </c>
      <c r="I22" s="13">
        <v>2</v>
      </c>
      <c r="J22" s="7">
        <f t="shared" si="1"/>
        <v>3.2267017889709138</v>
      </c>
    </row>
    <row r="23" spans="1:10" x14ac:dyDescent="0.25">
      <c r="A23" s="3" t="s">
        <v>49</v>
      </c>
      <c r="B23" s="4" t="s">
        <v>9</v>
      </c>
      <c r="C23" s="3" t="s">
        <v>21</v>
      </c>
      <c r="D23" s="3">
        <v>2019</v>
      </c>
      <c r="E23" s="3" t="s">
        <v>84</v>
      </c>
      <c r="F23" s="5">
        <v>8716054000000</v>
      </c>
      <c r="G23" s="5">
        <f t="shared" si="0"/>
        <v>657873000000</v>
      </c>
      <c r="H23" s="5">
        <v>1315746000000</v>
      </c>
      <c r="I23" s="13">
        <v>2</v>
      </c>
      <c r="J23" s="12">
        <f t="shared" si="1"/>
        <v>13.248839821667708</v>
      </c>
    </row>
    <row r="24" spans="1:10" x14ac:dyDescent="0.25">
      <c r="A24" s="3"/>
      <c r="B24" s="4"/>
      <c r="C24" s="3"/>
      <c r="D24" s="3">
        <v>2020</v>
      </c>
      <c r="E24" s="3"/>
      <c r="F24" s="5">
        <v>9509097000000</v>
      </c>
      <c r="G24" s="5">
        <f t="shared" si="0"/>
        <v>748413000000</v>
      </c>
      <c r="H24" s="5">
        <v>1496826000000</v>
      </c>
      <c r="I24" s="13">
        <v>2</v>
      </c>
      <c r="J24" s="12">
        <f t="shared" si="1"/>
        <v>12.705681221464619</v>
      </c>
    </row>
    <row r="25" spans="1:10" x14ac:dyDescent="0.25">
      <c r="A25" s="3"/>
      <c r="B25" s="4"/>
      <c r="C25" s="3"/>
      <c r="D25" s="3">
        <v>2021</v>
      </c>
      <c r="E25" s="3"/>
      <c r="F25" s="5">
        <v>10161821000000</v>
      </c>
      <c r="G25" s="5">
        <f t="shared" si="0"/>
        <v>905723000000</v>
      </c>
      <c r="H25" s="5">
        <v>1811446000000</v>
      </c>
      <c r="I25" s="13">
        <v>2</v>
      </c>
      <c r="J25" s="12">
        <f t="shared" si="1"/>
        <v>11.219568234438123</v>
      </c>
    </row>
    <row r="26" spans="1:10" x14ac:dyDescent="0.25">
      <c r="A26" s="3"/>
      <c r="B26" s="4"/>
      <c r="C26" s="3"/>
      <c r="D26" s="3">
        <v>2022</v>
      </c>
      <c r="E26" s="3"/>
      <c r="F26" s="5">
        <v>11670324000000</v>
      </c>
      <c r="G26" s="5">
        <f t="shared" si="0"/>
        <v>1003784500000</v>
      </c>
      <c r="H26" s="5">
        <v>2007569000000</v>
      </c>
      <c r="I26" s="13">
        <v>2</v>
      </c>
      <c r="J26" s="12">
        <f t="shared" si="1"/>
        <v>11.62632417615534</v>
      </c>
    </row>
    <row r="27" spans="1:10" x14ac:dyDescent="0.25">
      <c r="A27" s="3"/>
      <c r="B27" s="4"/>
      <c r="C27" s="3"/>
      <c r="D27" s="3">
        <v>2023</v>
      </c>
      <c r="E27" s="3"/>
      <c r="F27" s="5">
        <v>12842562000000</v>
      </c>
      <c r="G27" s="5">
        <f t="shared" si="0"/>
        <v>1164971000000</v>
      </c>
      <c r="H27" s="5">
        <v>2329942000000</v>
      </c>
      <c r="I27" s="13">
        <v>2</v>
      </c>
      <c r="J27" s="12">
        <f t="shared" si="1"/>
        <v>11.023932784592921</v>
      </c>
    </row>
    <row r="28" spans="1:10" x14ac:dyDescent="0.25">
      <c r="A28" s="3" t="s">
        <v>50</v>
      </c>
      <c r="B28" s="4" t="s">
        <v>10</v>
      </c>
      <c r="C28" s="3" t="s">
        <v>22</v>
      </c>
      <c r="D28" s="3">
        <v>2019</v>
      </c>
      <c r="E28" s="3" t="s">
        <v>84</v>
      </c>
      <c r="F28" s="5">
        <v>3102317000000</v>
      </c>
      <c r="G28" s="5">
        <f t="shared" si="0"/>
        <v>395597000000</v>
      </c>
      <c r="H28" s="5">
        <v>791194000000</v>
      </c>
      <c r="I28" s="13">
        <v>2</v>
      </c>
      <c r="J28" s="7">
        <f t="shared" si="1"/>
        <v>7.8421145761974937</v>
      </c>
    </row>
    <row r="29" spans="1:10" x14ac:dyDescent="0.25">
      <c r="A29" s="3"/>
      <c r="B29" s="4"/>
      <c r="C29" s="3"/>
      <c r="D29" s="3">
        <v>2020</v>
      </c>
      <c r="E29" s="3"/>
      <c r="F29" s="5">
        <v>1450362000000</v>
      </c>
      <c r="G29" s="5">
        <f t="shared" si="0"/>
        <v>246718000000</v>
      </c>
      <c r="H29" s="5">
        <v>493436000000</v>
      </c>
      <c r="I29" s="13">
        <v>2</v>
      </c>
      <c r="J29" s="7">
        <f t="shared" si="1"/>
        <v>5.8786225569273425</v>
      </c>
    </row>
    <row r="30" spans="1:10" x14ac:dyDescent="0.25">
      <c r="A30" s="3"/>
      <c r="B30" s="4"/>
      <c r="C30" s="3"/>
      <c r="D30" s="3">
        <v>2021</v>
      </c>
      <c r="E30" s="3"/>
      <c r="F30" s="5">
        <v>1382622000000</v>
      </c>
      <c r="G30" s="5">
        <f t="shared" si="0"/>
        <v>296491000000</v>
      </c>
      <c r="H30" s="5">
        <v>592982000000</v>
      </c>
      <c r="I30" s="13">
        <v>2</v>
      </c>
      <c r="J30" s="7">
        <f t="shared" si="1"/>
        <v>4.6632848889173699</v>
      </c>
    </row>
    <row r="31" spans="1:10" x14ac:dyDescent="0.25">
      <c r="A31" s="3"/>
      <c r="B31" s="4"/>
      <c r="C31" s="3"/>
      <c r="D31" s="3">
        <v>2022</v>
      </c>
      <c r="E31" s="3"/>
      <c r="F31" s="5">
        <v>1484784000000</v>
      </c>
      <c r="G31" s="5">
        <f t="shared" si="0"/>
        <v>309573500000</v>
      </c>
      <c r="H31" s="5">
        <v>619147000000</v>
      </c>
      <c r="I31" s="13">
        <v>2</v>
      </c>
      <c r="J31" s="7">
        <f t="shared" si="1"/>
        <v>4.7962244830387615</v>
      </c>
    </row>
    <row r="32" spans="1:10" x14ac:dyDescent="0.25">
      <c r="A32" s="3"/>
      <c r="B32" s="4"/>
      <c r="C32" s="3"/>
      <c r="D32" s="3">
        <v>2023</v>
      </c>
      <c r="E32" s="3"/>
      <c r="F32" s="5">
        <v>1352630000000</v>
      </c>
      <c r="G32" s="5">
        <f t="shared" si="0"/>
        <v>291620000000</v>
      </c>
      <c r="H32" s="5">
        <v>583240000000</v>
      </c>
      <c r="I32" s="13">
        <v>2</v>
      </c>
      <c r="J32" s="7">
        <f t="shared" si="1"/>
        <v>4.638330704341266</v>
      </c>
    </row>
    <row r="33" spans="1:10" x14ac:dyDescent="0.25">
      <c r="A33" s="3" t="s">
        <v>51</v>
      </c>
      <c r="B33" s="4" t="s">
        <v>11</v>
      </c>
      <c r="C33" s="3" t="s">
        <v>26</v>
      </c>
      <c r="D33" s="3">
        <v>2019</v>
      </c>
      <c r="E33" s="3" t="s">
        <v>85</v>
      </c>
      <c r="F33" s="5">
        <v>1748429029000</v>
      </c>
      <c r="G33" s="5">
        <f t="shared" si="0"/>
        <v>136632634380</v>
      </c>
      <c r="H33" s="5">
        <v>273265268760</v>
      </c>
      <c r="I33" s="13">
        <v>2</v>
      </c>
      <c r="J33" s="12">
        <f t="shared" si="1"/>
        <v>12.796569698987897</v>
      </c>
    </row>
    <row r="34" spans="1:10" x14ac:dyDescent="0.25">
      <c r="A34" s="3"/>
      <c r="B34" s="4"/>
      <c r="C34" s="3"/>
      <c r="D34" s="3">
        <v>2020</v>
      </c>
      <c r="E34" s="3"/>
      <c r="F34" s="5">
        <v>2225048462226</v>
      </c>
      <c r="G34" s="5">
        <f t="shared" si="0"/>
        <v>155678742604</v>
      </c>
      <c r="H34" s="5">
        <v>311357485208</v>
      </c>
      <c r="I34" s="13">
        <v>2</v>
      </c>
      <c r="J34" s="12">
        <f t="shared" si="1"/>
        <v>14.292564450407051</v>
      </c>
    </row>
    <row r="35" spans="1:10" x14ac:dyDescent="0.25">
      <c r="A35" s="3"/>
      <c r="B35" s="4"/>
      <c r="C35" s="3"/>
      <c r="D35" s="3">
        <v>2021</v>
      </c>
      <c r="E35" s="3"/>
      <c r="F35" s="5">
        <v>2208439106373</v>
      </c>
      <c r="G35" s="5">
        <f t="shared" si="0"/>
        <v>207408478919</v>
      </c>
      <c r="H35" s="5">
        <v>414816957838</v>
      </c>
      <c r="I35" s="13">
        <v>2</v>
      </c>
      <c r="J35" s="12">
        <f t="shared" si="1"/>
        <v>10.647776397007712</v>
      </c>
    </row>
    <row r="36" spans="1:10" x14ac:dyDescent="0.25">
      <c r="A36" s="3"/>
      <c r="B36" s="4"/>
      <c r="C36" s="3"/>
      <c r="D36" s="3">
        <v>2022</v>
      </c>
      <c r="E36" s="3"/>
      <c r="F36" s="5">
        <v>2248329680939</v>
      </c>
      <c r="G36" s="5">
        <f t="shared" si="0"/>
        <v>192605268141</v>
      </c>
      <c r="H36" s="5">
        <v>385210536282</v>
      </c>
      <c r="I36" s="13">
        <v>2</v>
      </c>
      <c r="J36" s="12">
        <f t="shared" si="1"/>
        <v>11.673251218097896</v>
      </c>
    </row>
    <row r="37" spans="1:10" x14ac:dyDescent="0.25">
      <c r="A37" s="3"/>
      <c r="B37" s="4"/>
      <c r="C37" s="3"/>
      <c r="D37" s="3">
        <v>2023</v>
      </c>
      <c r="E37" s="3"/>
      <c r="F37" s="5">
        <v>2143156617000</v>
      </c>
      <c r="G37" s="5">
        <f t="shared" si="0"/>
        <v>180894997500</v>
      </c>
      <c r="H37" s="5">
        <v>361789995000</v>
      </c>
      <c r="I37" s="13">
        <v>2</v>
      </c>
      <c r="J37" s="12">
        <f t="shared" si="1"/>
        <v>11.847517325624221</v>
      </c>
    </row>
    <row r="38" spans="1:10" x14ac:dyDescent="0.25">
      <c r="A38" s="3" t="s">
        <v>52</v>
      </c>
      <c r="B38" s="4" t="s">
        <v>12</v>
      </c>
      <c r="C38" s="3" t="s">
        <v>23</v>
      </c>
      <c r="D38" s="3">
        <v>2019</v>
      </c>
      <c r="E38" s="3" t="s">
        <v>84</v>
      </c>
      <c r="F38" s="5">
        <v>58403354000000</v>
      </c>
      <c r="G38" s="5">
        <f t="shared" si="0"/>
        <v>3788545000000</v>
      </c>
      <c r="H38" s="5">
        <v>7577090000000</v>
      </c>
      <c r="I38" s="13">
        <v>2</v>
      </c>
      <c r="J38" s="12">
        <f t="shared" si="1"/>
        <v>15.415774129646078</v>
      </c>
    </row>
    <row r="39" spans="1:10" x14ac:dyDescent="0.25">
      <c r="A39" s="3"/>
      <c r="B39" s="4"/>
      <c r="C39" s="3"/>
      <c r="D39" s="3">
        <v>2020</v>
      </c>
      <c r="E39" s="3"/>
      <c r="F39" s="5">
        <v>60414446000000</v>
      </c>
      <c r="G39" s="5">
        <f t="shared" si="0"/>
        <v>3820084500000</v>
      </c>
      <c r="H39" s="5">
        <v>7640169000000</v>
      </c>
      <c r="I39" s="13">
        <v>2</v>
      </c>
      <c r="J39" s="12">
        <f t="shared" si="1"/>
        <v>15.814950166678249</v>
      </c>
    </row>
    <row r="40" spans="1:10" x14ac:dyDescent="0.25">
      <c r="A40" s="3"/>
      <c r="B40" s="4"/>
      <c r="C40" s="3"/>
      <c r="D40" s="3">
        <v>2021</v>
      </c>
      <c r="E40" s="3"/>
      <c r="F40" s="5">
        <v>67223296000000</v>
      </c>
      <c r="G40" s="5">
        <f t="shared" si="0"/>
        <v>4377667000000</v>
      </c>
      <c r="H40" s="5">
        <v>8755334000000</v>
      </c>
      <c r="I40" s="13">
        <v>2</v>
      </c>
      <c r="J40" s="12">
        <f t="shared" si="1"/>
        <v>15.355963804464798</v>
      </c>
    </row>
    <row r="41" spans="1:10" x14ac:dyDescent="0.25">
      <c r="A41" s="3"/>
      <c r="B41" s="4"/>
      <c r="C41" s="3"/>
      <c r="D41" s="3">
        <v>2022</v>
      </c>
      <c r="E41" s="3"/>
      <c r="F41" s="5">
        <v>76902242000000</v>
      </c>
      <c r="G41" s="5">
        <f t="shared" si="0"/>
        <v>4564214000000</v>
      </c>
      <c r="H41" s="5">
        <v>9128428000000</v>
      </c>
      <c r="I41" s="13">
        <v>2</v>
      </c>
      <c r="J41" s="12">
        <f t="shared" si="1"/>
        <v>16.84895624964123</v>
      </c>
    </row>
    <row r="42" spans="1:10" x14ac:dyDescent="0.25">
      <c r="A42" s="3"/>
      <c r="B42" s="4"/>
      <c r="C42" s="3"/>
      <c r="D42" s="3">
        <v>2023</v>
      </c>
      <c r="E42" s="3"/>
      <c r="F42" s="5">
        <v>83878566000000</v>
      </c>
      <c r="G42" s="5">
        <f t="shared" si="0"/>
        <v>5047011500000</v>
      </c>
      <c r="H42" s="5">
        <v>10094023000000</v>
      </c>
      <c r="I42" s="13">
        <v>2</v>
      </c>
      <c r="J42" s="12">
        <f t="shared" si="1"/>
        <v>16.619452125282457</v>
      </c>
    </row>
    <row r="43" spans="1:10" x14ac:dyDescent="0.25">
      <c r="A43" s="3" t="s">
        <v>53</v>
      </c>
      <c r="B43" s="4" t="s">
        <v>13</v>
      </c>
      <c r="C43" s="3" t="s">
        <v>27</v>
      </c>
      <c r="D43" s="3">
        <v>2019</v>
      </c>
      <c r="E43" s="3" t="s">
        <v>87</v>
      </c>
      <c r="F43" s="5">
        <v>30095879138000</v>
      </c>
      <c r="G43" s="5">
        <f t="shared" si="0"/>
        <v>1846685540500</v>
      </c>
      <c r="H43" s="5">
        <v>3693371081000</v>
      </c>
      <c r="I43" s="13">
        <v>2</v>
      </c>
      <c r="J43" s="12">
        <f t="shared" si="1"/>
        <v>16.297240909706467</v>
      </c>
    </row>
    <row r="44" spans="1:10" x14ac:dyDescent="0.25">
      <c r="A44" s="3"/>
      <c r="B44" s="4"/>
      <c r="C44" s="3"/>
      <c r="D44" s="3">
        <v>2020</v>
      </c>
      <c r="E44" s="3"/>
      <c r="F44" s="5">
        <v>30703442235000</v>
      </c>
      <c r="G44" s="5">
        <f t="shared" si="0"/>
        <v>1629748495500</v>
      </c>
      <c r="H44" s="5">
        <v>3259496991000</v>
      </c>
      <c r="I44" s="13">
        <v>2</v>
      </c>
      <c r="J44" s="12">
        <f t="shared" si="1"/>
        <v>18.839374492307975</v>
      </c>
    </row>
    <row r="45" spans="1:10" x14ac:dyDescent="0.25">
      <c r="A45" s="3"/>
      <c r="B45" s="4"/>
      <c r="C45" s="3"/>
      <c r="D45" s="3">
        <v>2021</v>
      </c>
      <c r="E45" s="3"/>
      <c r="F45" s="5">
        <v>38661089888000</v>
      </c>
      <c r="G45" s="5">
        <f t="shared" si="0"/>
        <v>1965804550500</v>
      </c>
      <c r="H45" s="5">
        <v>3931609101000</v>
      </c>
      <c r="I45" s="13">
        <v>2</v>
      </c>
      <c r="J45" s="12">
        <f t="shared" si="1"/>
        <v>19.666802520203039</v>
      </c>
    </row>
    <row r="46" spans="1:10" x14ac:dyDescent="0.25">
      <c r="A46" s="3"/>
      <c r="B46" s="4"/>
      <c r="C46" s="3"/>
      <c r="D46" s="3">
        <v>2022</v>
      </c>
      <c r="E46" s="3"/>
      <c r="F46" s="5">
        <v>44109940238000</v>
      </c>
      <c r="G46" s="5">
        <f t="shared" si="0"/>
        <v>3032333304000</v>
      </c>
      <c r="H46" s="5">
        <v>6064666608000</v>
      </c>
      <c r="I46" s="13">
        <v>2</v>
      </c>
      <c r="J46" s="12">
        <f t="shared" si="1"/>
        <v>14.546534241408708</v>
      </c>
    </row>
    <row r="47" spans="1:10" x14ac:dyDescent="0.25">
      <c r="A47" s="3"/>
      <c r="B47" s="4"/>
      <c r="C47" s="3"/>
      <c r="D47" s="3">
        <v>2023</v>
      </c>
      <c r="E47" s="3"/>
      <c r="F47" s="5">
        <v>53691636505000</v>
      </c>
      <c r="G47" s="5">
        <f t="shared" si="0"/>
        <v>4023300187000</v>
      </c>
      <c r="H47" s="5">
        <v>8046600374000</v>
      </c>
      <c r="I47" s="13">
        <v>2</v>
      </c>
      <c r="J47" s="12">
        <f t="shared" si="1"/>
        <v>13.345172870393128</v>
      </c>
    </row>
    <row r="48" spans="1:10" x14ac:dyDescent="0.25">
      <c r="A48" s="3" t="s">
        <v>54</v>
      </c>
      <c r="B48" s="4" t="s">
        <v>14</v>
      </c>
      <c r="C48" s="3" t="s">
        <v>28</v>
      </c>
      <c r="D48" s="3">
        <v>2019</v>
      </c>
      <c r="E48" s="3" t="s">
        <v>84</v>
      </c>
      <c r="F48" s="5">
        <v>5463432000000</v>
      </c>
      <c r="G48" s="5">
        <f t="shared" si="0"/>
        <v>637112500000</v>
      </c>
      <c r="H48" s="5">
        <v>1274225000000</v>
      </c>
      <c r="I48" s="13">
        <v>2</v>
      </c>
      <c r="J48" s="7">
        <f t="shared" si="1"/>
        <v>8.5753018501442053</v>
      </c>
    </row>
    <row r="49" spans="1:10" x14ac:dyDescent="0.25">
      <c r="A49" s="3"/>
      <c r="B49" s="4"/>
      <c r="C49" s="3"/>
      <c r="D49" s="3">
        <v>2020</v>
      </c>
      <c r="E49" s="3"/>
      <c r="F49" s="5">
        <v>4790950000000</v>
      </c>
      <c r="G49" s="5">
        <f t="shared" si="0"/>
        <v>656339000000</v>
      </c>
      <c r="H49" s="5">
        <v>1312678000000</v>
      </c>
      <c r="I49" s="13">
        <v>2</v>
      </c>
      <c r="J49" s="7">
        <f t="shared" si="1"/>
        <v>7.2995052861402412</v>
      </c>
    </row>
    <row r="50" spans="1:10" x14ac:dyDescent="0.25">
      <c r="A50" s="3"/>
      <c r="B50" s="4"/>
      <c r="C50" s="3"/>
      <c r="D50" s="3">
        <v>2021</v>
      </c>
      <c r="E50" s="3"/>
      <c r="F50" s="5">
        <v>5497126000000</v>
      </c>
      <c r="G50" s="5">
        <f t="shared" si="0"/>
        <v>708542000000</v>
      </c>
      <c r="H50" s="5">
        <v>1417084000000</v>
      </c>
      <c r="I50" s="13">
        <v>2</v>
      </c>
      <c r="J50" s="7">
        <f t="shared" si="1"/>
        <v>7.7583629481385721</v>
      </c>
    </row>
    <row r="51" spans="1:10" x14ac:dyDescent="0.25">
      <c r="A51" s="3"/>
      <c r="B51" s="4"/>
      <c r="C51" s="3"/>
      <c r="D51" s="3">
        <v>2022</v>
      </c>
      <c r="E51" s="3"/>
      <c r="F51" s="5">
        <v>6681418000000</v>
      </c>
      <c r="G51" s="5">
        <f t="shared" si="0"/>
        <v>969204000000</v>
      </c>
      <c r="H51" s="5">
        <v>1938408000000</v>
      </c>
      <c r="I51" s="13">
        <v>2</v>
      </c>
      <c r="J51" s="7">
        <f t="shared" si="1"/>
        <v>6.8937169058320027</v>
      </c>
    </row>
    <row r="52" spans="1:10" x14ac:dyDescent="0.25">
      <c r="A52" s="3"/>
      <c r="B52" s="4"/>
      <c r="C52" s="3"/>
      <c r="D52" s="3">
        <v>2023</v>
      </c>
      <c r="E52" s="3"/>
      <c r="F52" s="5">
        <v>7212874000000</v>
      </c>
      <c r="G52" s="5">
        <f t="shared" si="0"/>
        <v>1069985500000</v>
      </c>
      <c r="H52" s="5">
        <v>2139971000000</v>
      </c>
      <c r="I52" s="13">
        <v>2</v>
      </c>
      <c r="J52" s="7">
        <f t="shared" si="1"/>
        <v>6.7410950896063548</v>
      </c>
    </row>
    <row r="53" spans="1:10" x14ac:dyDescent="0.25">
      <c r="A53" s="3" t="s">
        <v>55</v>
      </c>
      <c r="B53" s="4" t="s">
        <v>15</v>
      </c>
      <c r="C53" s="3" t="s">
        <v>29</v>
      </c>
      <c r="D53" s="3">
        <v>2019</v>
      </c>
      <c r="E53" s="3" t="s">
        <v>85</v>
      </c>
      <c r="F53" s="5">
        <v>1631941216390</v>
      </c>
      <c r="G53" s="5">
        <f t="shared" si="0"/>
        <v>90967621298.5</v>
      </c>
      <c r="H53" s="5">
        <v>181935242597</v>
      </c>
      <c r="I53" s="13">
        <v>2</v>
      </c>
      <c r="J53" s="12">
        <f t="shared" si="1"/>
        <v>17.939803120002104</v>
      </c>
    </row>
    <row r="54" spans="1:10" x14ac:dyDescent="0.25">
      <c r="A54" s="3"/>
      <c r="B54" s="4"/>
      <c r="C54" s="3"/>
      <c r="D54" s="3">
        <v>2020</v>
      </c>
      <c r="E54" s="3"/>
      <c r="F54" s="5">
        <v>1340438220353</v>
      </c>
      <c r="G54" s="5">
        <f t="shared" si="0"/>
        <v>97657239150.5</v>
      </c>
      <c r="H54" s="5">
        <v>195314478301</v>
      </c>
      <c r="I54" s="13">
        <v>2</v>
      </c>
      <c r="J54" s="12">
        <f t="shared" si="1"/>
        <v>13.725948347641129</v>
      </c>
    </row>
    <row r="55" spans="1:10" x14ac:dyDescent="0.25">
      <c r="A55" s="3"/>
      <c r="B55" s="4"/>
      <c r="C55" s="3"/>
      <c r="D55" s="3">
        <v>2021</v>
      </c>
      <c r="E55" s="3"/>
      <c r="F55" s="5">
        <v>1508475878604</v>
      </c>
      <c r="G55" s="5">
        <f t="shared" si="0"/>
        <v>122187637229</v>
      </c>
      <c r="H55" s="5">
        <v>244375274458</v>
      </c>
      <c r="I55" s="13">
        <v>2</v>
      </c>
      <c r="J55" s="12">
        <f t="shared" si="1"/>
        <v>12.345568772860913</v>
      </c>
    </row>
    <row r="56" spans="1:10" x14ac:dyDescent="0.25">
      <c r="A56" s="3"/>
      <c r="B56" s="3"/>
      <c r="C56" s="3"/>
      <c r="D56" s="3">
        <v>2022</v>
      </c>
      <c r="E56" s="3"/>
      <c r="F56" s="5">
        <v>1802448441042</v>
      </c>
      <c r="G56" s="5">
        <f t="shared" si="0"/>
        <v>135981866545.5</v>
      </c>
      <c r="H56" s="5">
        <v>271963733091</v>
      </c>
      <c r="I56" s="13">
        <v>2</v>
      </c>
      <c r="J56" s="12">
        <f t="shared" si="1"/>
        <v>13.25506471437421</v>
      </c>
    </row>
    <row r="57" spans="1:10" x14ac:dyDescent="0.25">
      <c r="A57" s="3"/>
      <c r="B57" s="3"/>
      <c r="C57" s="3"/>
      <c r="D57" s="3">
        <v>2023</v>
      </c>
      <c r="E57" s="3"/>
      <c r="F57" s="5">
        <v>2054643588741</v>
      </c>
      <c r="G57" s="5">
        <f t="shared" si="0"/>
        <v>161918913434</v>
      </c>
      <c r="H57" s="5">
        <v>323837826868</v>
      </c>
      <c r="I57" s="13">
        <v>2</v>
      </c>
      <c r="J57" s="12">
        <f t="shared" si="1"/>
        <v>12.689336564616315</v>
      </c>
    </row>
    <row r="58" spans="1:10" x14ac:dyDescent="0.25">
      <c r="A58" s="3" t="s">
        <v>56</v>
      </c>
      <c r="B58" s="3" t="s">
        <v>30</v>
      </c>
      <c r="C58" s="3" t="s">
        <v>31</v>
      </c>
      <c r="D58" s="3">
        <v>2019</v>
      </c>
      <c r="E58" s="3" t="s">
        <v>84</v>
      </c>
      <c r="F58" s="5">
        <v>7074249000000</v>
      </c>
      <c r="G58" s="5">
        <f t="shared" si="0"/>
        <v>595783500000</v>
      </c>
      <c r="H58" s="5">
        <v>1191567000000</v>
      </c>
      <c r="I58" s="13">
        <v>2</v>
      </c>
      <c r="J58" s="12">
        <f t="shared" si="1"/>
        <v>11.873858540896148</v>
      </c>
    </row>
    <row r="59" spans="1:10" x14ac:dyDescent="0.25">
      <c r="A59" s="3"/>
      <c r="B59" s="3"/>
      <c r="C59" s="3"/>
      <c r="D59" s="3">
        <v>2020</v>
      </c>
      <c r="E59" s="3"/>
      <c r="F59" s="5">
        <v>5439936000000</v>
      </c>
      <c r="G59" s="5">
        <f t="shared" si="0"/>
        <v>482251500000</v>
      </c>
      <c r="H59" s="5">
        <v>964503000000</v>
      </c>
      <c r="I59" s="13">
        <v>2</v>
      </c>
      <c r="J59" s="12">
        <f t="shared" si="1"/>
        <v>11.280288397236712</v>
      </c>
    </row>
    <row r="60" spans="1:10" x14ac:dyDescent="0.25">
      <c r="A60" s="3"/>
      <c r="B60" s="3"/>
      <c r="C60" s="3"/>
      <c r="D60" s="3">
        <v>2021</v>
      </c>
      <c r="E60" s="3"/>
      <c r="F60" s="5">
        <v>5458528000000</v>
      </c>
      <c r="G60" s="5">
        <f t="shared" si="0"/>
        <v>525549500000</v>
      </c>
      <c r="H60" s="5">
        <v>1051099000000</v>
      </c>
      <c r="I60" s="13">
        <v>2</v>
      </c>
      <c r="J60" s="12">
        <f t="shared" si="1"/>
        <v>10.386325170131453</v>
      </c>
    </row>
    <row r="61" spans="1:10" x14ac:dyDescent="0.25">
      <c r="A61" s="3"/>
      <c r="B61" s="3"/>
      <c r="C61" s="3"/>
      <c r="D61" s="3">
        <v>2022</v>
      </c>
      <c r="E61" s="3"/>
      <c r="F61" s="5">
        <v>5735720000000</v>
      </c>
      <c r="G61" s="5">
        <f t="shared" si="0"/>
        <v>463903000000</v>
      </c>
      <c r="H61" s="5">
        <v>927806000000</v>
      </c>
      <c r="I61" s="13">
        <v>2</v>
      </c>
      <c r="J61" s="12">
        <f t="shared" si="1"/>
        <v>12.364050243262062</v>
      </c>
    </row>
    <row r="62" spans="1:10" x14ac:dyDescent="0.25">
      <c r="A62" s="3"/>
      <c r="B62" s="3"/>
      <c r="C62" s="3"/>
      <c r="D62" s="3">
        <v>2023</v>
      </c>
      <c r="E62" s="3"/>
      <c r="F62" s="5">
        <v>5706132000000</v>
      </c>
      <c r="G62" s="5">
        <f t="shared" si="0"/>
        <v>544821500000</v>
      </c>
      <c r="H62" s="5">
        <v>1089643000000</v>
      </c>
      <c r="I62" s="13">
        <v>2</v>
      </c>
      <c r="J62" s="12">
        <f t="shared" si="1"/>
        <v>10.473397250292068</v>
      </c>
    </row>
    <row r="63" spans="1:10" x14ac:dyDescent="0.25">
      <c r="A63" s="3" t="s">
        <v>57</v>
      </c>
      <c r="B63" s="3" t="s">
        <v>32</v>
      </c>
      <c r="C63" s="3" t="s">
        <v>33</v>
      </c>
      <c r="D63" s="3">
        <v>2019</v>
      </c>
      <c r="E63" s="3" t="s">
        <v>85</v>
      </c>
      <c r="F63" s="5">
        <v>905198021603</v>
      </c>
      <c r="G63" s="5">
        <f t="shared" si="0"/>
        <v>162868105741</v>
      </c>
      <c r="H63" s="5">
        <v>325736211482</v>
      </c>
      <c r="I63" s="13">
        <v>2</v>
      </c>
      <c r="J63" s="7">
        <f t="shared" si="1"/>
        <v>5.5578593333828392</v>
      </c>
    </row>
    <row r="64" spans="1:10" x14ac:dyDescent="0.25">
      <c r="A64" s="3"/>
      <c r="B64" s="3"/>
      <c r="C64" s="3"/>
      <c r="D64" s="3">
        <v>2020</v>
      </c>
      <c r="E64" s="3"/>
      <c r="F64" s="5">
        <v>117999792613</v>
      </c>
      <c r="G64" s="5">
        <f t="shared" si="0"/>
        <v>75901656974</v>
      </c>
      <c r="H64" s="5">
        <v>151803313948</v>
      </c>
      <c r="I64" s="13">
        <v>2</v>
      </c>
      <c r="J64" s="7">
        <f t="shared" si="1"/>
        <v>1.5546405350995256</v>
      </c>
    </row>
    <row r="65" spans="1:10" x14ac:dyDescent="0.25">
      <c r="A65" s="3"/>
      <c r="B65" s="3"/>
      <c r="C65" s="3"/>
      <c r="D65" s="3">
        <v>2021</v>
      </c>
      <c r="E65" s="3"/>
      <c r="F65" s="5">
        <v>30517622647</v>
      </c>
      <c r="G65" s="5">
        <f t="shared" si="0"/>
        <v>54240976585.5</v>
      </c>
      <c r="H65" s="5">
        <v>108481953171</v>
      </c>
      <c r="I65" s="13">
        <v>2</v>
      </c>
      <c r="J65" s="7">
        <f t="shared" si="1"/>
        <v>0.56263040542596243</v>
      </c>
    </row>
    <row r="66" spans="1:10" x14ac:dyDescent="0.25">
      <c r="A66" s="3"/>
      <c r="B66" s="3"/>
      <c r="C66" s="3"/>
      <c r="D66" s="3">
        <v>2022</v>
      </c>
      <c r="E66" s="3"/>
      <c r="F66" s="5">
        <v>149910677775</v>
      </c>
      <c r="G66" s="5">
        <f t="shared" si="0"/>
        <v>59272082080.5</v>
      </c>
      <c r="H66" s="5">
        <v>118544164161</v>
      </c>
      <c r="I66" s="13">
        <v>2</v>
      </c>
      <c r="J66" s="7">
        <f t="shared" si="1"/>
        <v>2.5291954072306719</v>
      </c>
    </row>
    <row r="67" spans="1:10" x14ac:dyDescent="0.25">
      <c r="A67" s="3"/>
      <c r="B67" s="3"/>
      <c r="C67" s="3"/>
      <c r="D67" s="3">
        <v>2023</v>
      </c>
      <c r="E67" s="3"/>
      <c r="F67" s="5">
        <v>326870517984</v>
      </c>
      <c r="G67" s="5">
        <f t="shared" ref="G67:G102" si="2">H67/I67</f>
        <v>70010303925.5</v>
      </c>
      <c r="H67" s="5">
        <v>140020607851</v>
      </c>
      <c r="I67" s="13">
        <v>2</v>
      </c>
      <c r="J67" s="7">
        <f t="shared" si="1"/>
        <v>4.6688915724724236</v>
      </c>
    </row>
    <row r="68" spans="1:10" x14ac:dyDescent="0.25">
      <c r="A68" s="3" t="s">
        <v>58</v>
      </c>
      <c r="B68" s="3" t="s">
        <v>34</v>
      </c>
      <c r="C68" s="3" t="s">
        <v>35</v>
      </c>
      <c r="D68" s="3">
        <v>2019</v>
      </c>
      <c r="E68" s="3" t="s">
        <v>85</v>
      </c>
      <c r="F68" s="5">
        <v>14910914172218</v>
      </c>
      <c r="G68" s="5">
        <f t="shared" si="2"/>
        <v>1370660434491</v>
      </c>
      <c r="H68" s="5">
        <v>2741320868982</v>
      </c>
      <c r="I68" s="13">
        <v>2</v>
      </c>
      <c r="J68" s="12">
        <f t="shared" si="1"/>
        <v>10.878634705579158</v>
      </c>
    </row>
    <row r="69" spans="1:10" x14ac:dyDescent="0.25">
      <c r="A69" s="3"/>
      <c r="B69" s="3"/>
      <c r="C69" s="3"/>
      <c r="D69" s="3">
        <v>2020</v>
      </c>
      <c r="E69" s="3"/>
      <c r="F69" s="5">
        <v>11874396432036</v>
      </c>
      <c r="G69" s="5">
        <f t="shared" si="2"/>
        <v>1489903468153.5</v>
      </c>
      <c r="H69" s="5">
        <v>2979806936307</v>
      </c>
      <c r="I69" s="13">
        <v>2</v>
      </c>
      <c r="J69" s="7">
        <f t="shared" si="1"/>
        <v>7.9699099209108084</v>
      </c>
    </row>
    <row r="70" spans="1:10" x14ac:dyDescent="0.25">
      <c r="A70" s="3"/>
      <c r="B70" s="3"/>
      <c r="C70" s="3"/>
      <c r="D70" s="3">
        <v>2021</v>
      </c>
      <c r="E70" s="3"/>
      <c r="F70" s="5">
        <v>15481609000000</v>
      </c>
      <c r="G70" s="5">
        <f t="shared" si="2"/>
        <v>1890337500000</v>
      </c>
      <c r="H70" s="5">
        <v>3780675000000</v>
      </c>
      <c r="I70" s="13">
        <v>2</v>
      </c>
      <c r="J70" s="7">
        <f t="shared" ref="J70:J101" si="3">F70/G70</f>
        <v>8.1898650373279906</v>
      </c>
    </row>
    <row r="71" spans="1:10" x14ac:dyDescent="0.25">
      <c r="A71" s="3"/>
      <c r="B71" s="3"/>
      <c r="C71" s="3"/>
      <c r="D71" s="3">
        <v>2022</v>
      </c>
      <c r="E71" s="3"/>
      <c r="F71" s="5">
        <v>20376613000000</v>
      </c>
      <c r="G71" s="5">
        <f t="shared" si="2"/>
        <v>2378906500000</v>
      </c>
      <c r="H71" s="5">
        <v>4757813000000</v>
      </c>
      <c r="I71" s="13">
        <v>2</v>
      </c>
      <c r="J71" s="7">
        <f t="shared" si="3"/>
        <v>8.5655375694673168</v>
      </c>
    </row>
    <row r="72" spans="1:10" x14ac:dyDescent="0.25">
      <c r="A72" s="3"/>
      <c r="B72" s="3"/>
      <c r="C72" s="3"/>
      <c r="D72" s="3">
        <v>2023</v>
      </c>
      <c r="E72" s="3"/>
      <c r="F72" s="5">
        <v>23005692000000</v>
      </c>
      <c r="G72" s="5">
        <f t="shared" si="2"/>
        <v>3164835000000</v>
      </c>
      <c r="H72" s="5">
        <v>6329670000000</v>
      </c>
      <c r="I72" s="13">
        <v>2</v>
      </c>
      <c r="J72" s="7">
        <f t="shared" si="3"/>
        <v>7.2691600036020834</v>
      </c>
    </row>
    <row r="73" spans="1:10" x14ac:dyDescent="0.25">
      <c r="A73" s="3" t="s">
        <v>59</v>
      </c>
      <c r="B73" s="3" t="s">
        <v>36</v>
      </c>
      <c r="C73" s="3" t="s">
        <v>37</v>
      </c>
      <c r="D73" s="3">
        <v>2019</v>
      </c>
      <c r="E73" s="3" t="s">
        <v>85</v>
      </c>
      <c r="F73" s="5">
        <v>383465554908</v>
      </c>
      <c r="G73" s="5">
        <f t="shared" si="2"/>
        <v>65670628814.5</v>
      </c>
      <c r="H73" s="5">
        <v>131341257629</v>
      </c>
      <c r="I73" s="13">
        <v>2</v>
      </c>
      <c r="J73" s="7">
        <f t="shared" si="3"/>
        <v>5.8392246553809644</v>
      </c>
    </row>
    <row r="74" spans="1:10" x14ac:dyDescent="0.25">
      <c r="A74" s="3"/>
      <c r="B74" s="3"/>
      <c r="C74" s="3"/>
      <c r="D74" s="3">
        <v>2020</v>
      </c>
      <c r="E74" s="3"/>
      <c r="F74" s="5">
        <v>341019545555</v>
      </c>
      <c r="G74" s="5">
        <f t="shared" si="2"/>
        <v>83044246373.5</v>
      </c>
      <c r="H74" s="5">
        <v>166088492747</v>
      </c>
      <c r="I74" s="13">
        <v>2</v>
      </c>
      <c r="J74" s="7">
        <f t="shared" si="3"/>
        <v>4.1064801048495241</v>
      </c>
    </row>
    <row r="75" spans="1:10" x14ac:dyDescent="0.25">
      <c r="A75" s="3"/>
      <c r="B75" s="3"/>
      <c r="C75" s="3"/>
      <c r="D75" s="3">
        <v>2021</v>
      </c>
      <c r="E75" s="3"/>
      <c r="F75" s="5">
        <v>381818269064</v>
      </c>
      <c r="G75" s="5">
        <f t="shared" si="2"/>
        <v>82106476786</v>
      </c>
      <c r="H75" s="5">
        <v>164212953572</v>
      </c>
      <c r="I75" s="13">
        <v>2</v>
      </c>
      <c r="J75" s="7">
        <f t="shared" si="3"/>
        <v>4.6502819754300306</v>
      </c>
    </row>
    <row r="76" spans="1:10" x14ac:dyDescent="0.25">
      <c r="A76" s="3"/>
      <c r="B76" s="3"/>
      <c r="C76" s="3"/>
      <c r="D76" s="3">
        <v>2022</v>
      </c>
      <c r="E76" s="3"/>
      <c r="F76" s="5">
        <v>408009478746</v>
      </c>
      <c r="G76" s="5">
        <f t="shared" si="2"/>
        <v>69492965503.5</v>
      </c>
      <c r="H76" s="5">
        <v>138985931007</v>
      </c>
      <c r="I76" s="13">
        <v>2</v>
      </c>
      <c r="J76" s="7">
        <f t="shared" si="3"/>
        <v>5.8712342434926121</v>
      </c>
    </row>
    <row r="77" spans="1:10" x14ac:dyDescent="0.25">
      <c r="A77" s="3"/>
      <c r="B77" s="3"/>
      <c r="C77" s="3"/>
      <c r="D77" s="3">
        <v>2023</v>
      </c>
      <c r="E77" s="3"/>
      <c r="F77" s="5">
        <v>392929691921</v>
      </c>
      <c r="G77" s="5">
        <f t="shared" si="2"/>
        <v>97276886628</v>
      </c>
      <c r="H77" s="5">
        <v>194553773256</v>
      </c>
      <c r="I77" s="13">
        <v>2</v>
      </c>
      <c r="J77" s="7">
        <f t="shared" si="3"/>
        <v>4.0392914035542313</v>
      </c>
    </row>
    <row r="78" spans="1:10" x14ac:dyDescent="0.25">
      <c r="A78" s="3" t="s">
        <v>60</v>
      </c>
      <c r="B78" s="3" t="s">
        <v>67</v>
      </c>
      <c r="C78" s="3" t="s">
        <v>68</v>
      </c>
      <c r="D78" s="3">
        <v>2019</v>
      </c>
      <c r="E78" s="3" t="s">
        <v>85</v>
      </c>
      <c r="F78" s="5">
        <v>742425945616</v>
      </c>
      <c r="G78" s="5">
        <f t="shared" si="2"/>
        <v>31458611536</v>
      </c>
      <c r="H78" s="5">
        <v>62917223072</v>
      </c>
      <c r="I78" s="13">
        <v>2</v>
      </c>
      <c r="J78" s="12">
        <f t="shared" si="3"/>
        <v>23.600086251943985</v>
      </c>
    </row>
    <row r="79" spans="1:10" x14ac:dyDescent="0.25">
      <c r="A79" s="3"/>
      <c r="B79" s="3"/>
      <c r="C79" s="3"/>
      <c r="D79" s="3">
        <v>2020</v>
      </c>
      <c r="E79" s="3"/>
      <c r="F79" s="5">
        <v>441709455749</v>
      </c>
      <c r="G79" s="5">
        <f t="shared" si="2"/>
        <v>17860235531.5</v>
      </c>
      <c r="H79" s="5">
        <v>35720471063</v>
      </c>
      <c r="I79" s="13">
        <v>2</v>
      </c>
      <c r="J79" s="12">
        <f t="shared" si="3"/>
        <v>24.731446288597898</v>
      </c>
    </row>
    <row r="80" spans="1:10" x14ac:dyDescent="0.25">
      <c r="A80" s="3"/>
      <c r="B80" s="3"/>
      <c r="C80" s="3"/>
      <c r="D80" s="3">
        <v>2021</v>
      </c>
      <c r="E80" s="3"/>
      <c r="F80" s="5">
        <v>492486107707</v>
      </c>
      <c r="G80" s="5">
        <f t="shared" si="2"/>
        <v>15113942559</v>
      </c>
      <c r="H80" s="5">
        <v>30227885118</v>
      </c>
      <c r="I80" s="13">
        <v>2</v>
      </c>
      <c r="J80" s="12">
        <f t="shared" si="3"/>
        <v>32.584886821191205</v>
      </c>
    </row>
    <row r="81" spans="1:10" x14ac:dyDescent="0.25">
      <c r="A81" s="3"/>
      <c r="D81" s="3">
        <v>2022</v>
      </c>
      <c r="E81" s="3"/>
      <c r="F81" s="5">
        <v>673282979661</v>
      </c>
      <c r="G81" s="5">
        <f t="shared" si="2"/>
        <v>77567618986.5</v>
      </c>
      <c r="H81" s="5">
        <v>155135237973</v>
      </c>
      <c r="I81" s="13">
        <v>2</v>
      </c>
      <c r="J81" s="7">
        <f t="shared" si="3"/>
        <v>8.6799490361845368</v>
      </c>
    </row>
    <row r="82" spans="1:10" x14ac:dyDescent="0.25">
      <c r="A82" s="3"/>
      <c r="D82" s="3">
        <v>2023</v>
      </c>
      <c r="E82" s="3"/>
      <c r="F82" s="5">
        <v>833435732702</v>
      </c>
      <c r="G82" s="5">
        <f t="shared" si="2"/>
        <v>40708013676.5</v>
      </c>
      <c r="H82" s="5">
        <v>81416027353</v>
      </c>
      <c r="I82" s="13">
        <v>2</v>
      </c>
      <c r="J82" s="12">
        <f t="shared" si="3"/>
        <v>20.473505274051909</v>
      </c>
    </row>
    <row r="83" spans="1:10" x14ac:dyDescent="0.25">
      <c r="A83" s="3" t="s">
        <v>61</v>
      </c>
      <c r="B83" s="3" t="s">
        <v>38</v>
      </c>
      <c r="C83" s="3" t="s">
        <v>69</v>
      </c>
      <c r="D83" s="3">
        <v>2019</v>
      </c>
      <c r="E83" s="3" t="s">
        <v>87</v>
      </c>
      <c r="F83" s="5">
        <v>10277152234000</v>
      </c>
      <c r="G83" s="5">
        <f t="shared" si="2"/>
        <v>1197128408500</v>
      </c>
      <c r="H83" s="5">
        <v>2394256817000</v>
      </c>
      <c r="I83" s="13">
        <v>2</v>
      </c>
      <c r="J83" s="7">
        <f t="shared" si="3"/>
        <v>8.5848369824230097</v>
      </c>
    </row>
    <row r="84" spans="1:10" x14ac:dyDescent="0.25">
      <c r="A84" s="3"/>
      <c r="B84" s="3"/>
      <c r="C84" s="3"/>
      <c r="D84" s="3">
        <v>2020</v>
      </c>
      <c r="E84" s="3"/>
      <c r="F84" s="5">
        <v>10686779830000</v>
      </c>
      <c r="G84" s="5">
        <f t="shared" si="2"/>
        <v>1173060020000</v>
      </c>
      <c r="H84" s="5">
        <v>2346120040000</v>
      </c>
      <c r="I84" s="13">
        <v>2</v>
      </c>
      <c r="J84" s="7">
        <f t="shared" si="3"/>
        <v>9.1101730924219879</v>
      </c>
    </row>
    <row r="85" spans="1:10" x14ac:dyDescent="0.25">
      <c r="A85" s="3"/>
      <c r="B85" s="3"/>
      <c r="C85" s="3"/>
      <c r="D85" s="3">
        <v>2021</v>
      </c>
      <c r="E85" s="3"/>
      <c r="F85" s="5">
        <v>11946467386000</v>
      </c>
      <c r="G85" s="5">
        <f t="shared" si="2"/>
        <v>1445475587500</v>
      </c>
      <c r="H85" s="5">
        <v>2890951175000</v>
      </c>
      <c r="I85" s="13">
        <v>2</v>
      </c>
      <c r="J85" s="7">
        <f t="shared" si="3"/>
        <v>8.2647313377750145</v>
      </c>
    </row>
    <row r="86" spans="1:10" x14ac:dyDescent="0.25">
      <c r="A86" s="3"/>
      <c r="B86" s="3"/>
      <c r="C86" s="3"/>
      <c r="D86" s="3">
        <v>2022</v>
      </c>
      <c r="E86" s="3"/>
      <c r="F86" s="5">
        <v>12927166619000</v>
      </c>
      <c r="G86" s="5">
        <f t="shared" si="2"/>
        <v>1709477344000</v>
      </c>
      <c r="H86" s="5">
        <v>3418954688000</v>
      </c>
      <c r="I86" s="13">
        <v>2</v>
      </c>
      <c r="J86" s="7">
        <f t="shared" si="3"/>
        <v>7.5620578794871705</v>
      </c>
    </row>
    <row r="87" spans="1:10" x14ac:dyDescent="0.25">
      <c r="A87" s="3"/>
      <c r="B87" s="3"/>
      <c r="C87" s="3"/>
      <c r="D87" s="3">
        <v>2023</v>
      </c>
      <c r="E87" s="3"/>
      <c r="F87" s="5">
        <v>13827300202000</v>
      </c>
      <c r="G87" s="5">
        <f t="shared" si="2"/>
        <v>1817791000500</v>
      </c>
      <c r="H87" s="5">
        <v>3635582001000</v>
      </c>
      <c r="I87" s="13">
        <v>2</v>
      </c>
      <c r="J87" s="7">
        <f t="shared" si="3"/>
        <v>7.6066501584597317</v>
      </c>
    </row>
    <row r="88" spans="1:10" x14ac:dyDescent="0.25">
      <c r="A88" s="3" t="s">
        <v>62</v>
      </c>
      <c r="B88" s="3" t="s">
        <v>39</v>
      </c>
      <c r="C88" s="3" t="s">
        <v>40</v>
      </c>
      <c r="D88" s="3">
        <v>2019</v>
      </c>
      <c r="E88" s="3" t="s">
        <v>85</v>
      </c>
      <c r="F88" s="5">
        <v>884758345496</v>
      </c>
      <c r="G88" s="5">
        <f t="shared" si="2"/>
        <v>27484778302</v>
      </c>
      <c r="H88" s="5">
        <v>54969556604</v>
      </c>
      <c r="I88" s="13">
        <v>2</v>
      </c>
      <c r="J88" s="12">
        <f t="shared" si="3"/>
        <v>32.190848904595981</v>
      </c>
    </row>
    <row r="89" spans="1:10" x14ac:dyDescent="0.25">
      <c r="A89" s="3"/>
      <c r="B89" s="3"/>
      <c r="C89" s="3"/>
      <c r="D89" s="3">
        <v>2020</v>
      </c>
      <c r="E89" s="3"/>
      <c r="F89" s="5">
        <v>466581209560</v>
      </c>
      <c r="G89" s="5">
        <f t="shared" si="2"/>
        <v>23672596130.5</v>
      </c>
      <c r="H89" s="5">
        <v>47345192261</v>
      </c>
      <c r="I89" s="13">
        <v>2</v>
      </c>
      <c r="J89" s="12">
        <f t="shared" si="3"/>
        <v>19.70976089770113</v>
      </c>
    </row>
    <row r="90" spans="1:10" x14ac:dyDescent="0.25">
      <c r="A90" s="3"/>
      <c r="B90" s="3"/>
      <c r="C90" s="3"/>
      <c r="D90" s="3">
        <v>2021</v>
      </c>
      <c r="E90" s="3"/>
      <c r="F90" s="5">
        <v>425864217897</v>
      </c>
      <c r="G90" s="5">
        <f t="shared" si="2"/>
        <v>15886597589</v>
      </c>
      <c r="H90" s="5">
        <v>31773195178</v>
      </c>
      <c r="I90" s="13">
        <v>2</v>
      </c>
      <c r="J90" s="12">
        <f t="shared" si="3"/>
        <v>26.806508789010405</v>
      </c>
    </row>
    <row r="91" spans="1:10" x14ac:dyDescent="0.25">
      <c r="A91" s="3"/>
      <c r="B91" s="3"/>
      <c r="C91" s="3"/>
      <c r="D91" s="3">
        <v>2022</v>
      </c>
      <c r="E91" s="3"/>
      <c r="F91" s="5">
        <v>542520930582</v>
      </c>
      <c r="G91" s="5">
        <f t="shared" si="2"/>
        <v>18792093506.5</v>
      </c>
      <c r="H91" s="5">
        <v>37584187013</v>
      </c>
      <c r="I91" s="13">
        <v>2</v>
      </c>
      <c r="J91" s="12">
        <f t="shared" si="3"/>
        <v>28.869637669392574</v>
      </c>
    </row>
    <row r="92" spans="1:10" x14ac:dyDescent="0.25">
      <c r="A92" s="3"/>
      <c r="B92" s="3"/>
      <c r="C92" s="3"/>
      <c r="D92" s="3">
        <v>2023</v>
      </c>
      <c r="E92" s="3"/>
      <c r="F92" s="5">
        <v>691112013532</v>
      </c>
      <c r="G92" s="5">
        <f t="shared" si="2"/>
        <v>23697970435</v>
      </c>
      <c r="H92" s="5">
        <v>47395940870</v>
      </c>
      <c r="I92" s="13">
        <v>2</v>
      </c>
      <c r="J92" s="12">
        <f t="shared" si="3"/>
        <v>29.163341874681514</v>
      </c>
    </row>
    <row r="93" spans="1:10" x14ac:dyDescent="0.25">
      <c r="A93" s="3" t="s">
        <v>63</v>
      </c>
      <c r="B93" s="3" t="s">
        <v>41</v>
      </c>
      <c r="C93" s="3" t="s">
        <v>42</v>
      </c>
      <c r="D93" s="3">
        <v>2019</v>
      </c>
      <c r="E93" s="3" t="s">
        <v>85</v>
      </c>
      <c r="F93" s="5">
        <v>227423967638</v>
      </c>
      <c r="G93" s="5">
        <f t="shared" si="2"/>
        <v>293316512.5</v>
      </c>
      <c r="H93" s="5">
        <v>586633025</v>
      </c>
      <c r="I93" s="13">
        <v>2</v>
      </c>
      <c r="J93" s="12">
        <f t="shared" si="3"/>
        <v>775.35344225804545</v>
      </c>
    </row>
    <row r="94" spans="1:10" x14ac:dyDescent="0.25">
      <c r="A94" s="3"/>
      <c r="B94" s="3"/>
      <c r="C94" s="3"/>
      <c r="D94" s="3">
        <v>2020</v>
      </c>
      <c r="E94" s="3"/>
      <c r="F94" s="5">
        <v>28603624638</v>
      </c>
      <c r="G94" s="5">
        <f t="shared" si="2"/>
        <v>735861605</v>
      </c>
      <c r="H94" s="5">
        <v>1471723210</v>
      </c>
      <c r="I94" s="13">
        <v>2</v>
      </c>
      <c r="J94" s="7">
        <f t="shared" si="3"/>
        <v>38.870929592800266</v>
      </c>
    </row>
    <row r="95" spans="1:10" x14ac:dyDescent="0.25">
      <c r="A95" s="3"/>
      <c r="B95" s="3"/>
      <c r="C95" s="3"/>
      <c r="D95" s="3">
        <v>2021</v>
      </c>
      <c r="E95" s="3"/>
      <c r="F95" s="5">
        <v>42031208914</v>
      </c>
      <c r="G95" s="5">
        <f t="shared" si="2"/>
        <v>1489854686</v>
      </c>
      <c r="H95" s="5">
        <v>2979709372</v>
      </c>
      <c r="I95" s="13">
        <v>2</v>
      </c>
      <c r="J95" s="7">
        <f t="shared" si="3"/>
        <v>28.211616413978241</v>
      </c>
    </row>
    <row r="96" spans="1:10" x14ac:dyDescent="0.25">
      <c r="A96" s="3"/>
      <c r="B96" s="3"/>
      <c r="C96" s="3"/>
      <c r="D96" s="3">
        <v>2022</v>
      </c>
      <c r="E96" s="3"/>
      <c r="F96" s="5">
        <v>61573151235</v>
      </c>
      <c r="G96" s="5">
        <f t="shared" si="2"/>
        <v>740312821</v>
      </c>
      <c r="H96" s="5">
        <v>1480625642</v>
      </c>
      <c r="I96" s="13">
        <v>2</v>
      </c>
      <c r="J96" s="7">
        <f t="shared" si="3"/>
        <v>83.171801822678418</v>
      </c>
    </row>
    <row r="97" spans="1:10" x14ac:dyDescent="0.25">
      <c r="A97" s="3"/>
      <c r="B97" s="3"/>
      <c r="C97" s="3"/>
      <c r="D97" s="3">
        <v>2023</v>
      </c>
      <c r="E97" s="3"/>
      <c r="F97" s="5">
        <v>106033859572</v>
      </c>
      <c r="G97" s="5">
        <f t="shared" si="2"/>
        <v>602510843</v>
      </c>
      <c r="H97" s="5">
        <v>1205021686</v>
      </c>
      <c r="I97" s="13">
        <v>2</v>
      </c>
      <c r="J97" s="12">
        <f t="shared" si="3"/>
        <v>175.98664124290292</v>
      </c>
    </row>
    <row r="98" spans="1:10" x14ac:dyDescent="0.25">
      <c r="A98" s="3" t="s">
        <v>64</v>
      </c>
      <c r="B98" s="3" t="s">
        <v>65</v>
      </c>
      <c r="C98" s="3" t="s">
        <v>66</v>
      </c>
      <c r="D98" s="3">
        <v>2019</v>
      </c>
      <c r="E98" s="3" t="s">
        <v>85</v>
      </c>
      <c r="F98" s="5">
        <v>19771990916170</v>
      </c>
      <c r="G98" s="5">
        <f t="shared" si="2"/>
        <v>1197887991633</v>
      </c>
      <c r="H98" s="5">
        <v>2395775983266</v>
      </c>
      <c r="I98" s="13">
        <v>2</v>
      </c>
      <c r="J98" s="7">
        <f t="shared" si="3"/>
        <v>16.505709260192329</v>
      </c>
    </row>
    <row r="99" spans="1:10" x14ac:dyDescent="0.25">
      <c r="A99" s="7"/>
      <c r="B99" s="7"/>
      <c r="C99" s="3"/>
      <c r="D99" s="3">
        <v>2020</v>
      </c>
      <c r="E99" s="3"/>
      <c r="F99" s="5">
        <v>20086788571564</v>
      </c>
      <c r="G99" s="5">
        <f t="shared" si="2"/>
        <v>1158517363040.5</v>
      </c>
      <c r="H99" s="5">
        <v>2317034726081</v>
      </c>
      <c r="I99" s="13">
        <v>2</v>
      </c>
      <c r="J99" s="7">
        <f t="shared" si="3"/>
        <v>17.338357811786889</v>
      </c>
    </row>
    <row r="100" spans="1:10" x14ac:dyDescent="0.25">
      <c r="A100" s="7"/>
      <c r="B100" s="7"/>
      <c r="C100" s="3"/>
      <c r="D100" s="3">
        <v>2021</v>
      </c>
      <c r="E100" s="3"/>
      <c r="F100" s="5">
        <v>22868622170810</v>
      </c>
      <c r="G100" s="5">
        <f t="shared" si="2"/>
        <v>1583952289155</v>
      </c>
      <c r="H100" s="5">
        <v>3167904578310</v>
      </c>
      <c r="I100" s="13">
        <v>2</v>
      </c>
      <c r="J100" s="7">
        <f t="shared" si="3"/>
        <v>14.437696341857528</v>
      </c>
    </row>
    <row r="101" spans="1:10" x14ac:dyDescent="0.25">
      <c r="A101" s="7"/>
      <c r="B101" s="7"/>
      <c r="C101" s="3"/>
      <c r="D101" s="3">
        <v>2022</v>
      </c>
      <c r="E101" s="3"/>
      <c r="F101" s="5">
        <v>25063494108789</v>
      </c>
      <c r="G101" s="5">
        <f t="shared" si="2"/>
        <v>1808116174252</v>
      </c>
      <c r="H101" s="5">
        <v>3616232348504</v>
      </c>
      <c r="I101" s="13">
        <v>2</v>
      </c>
      <c r="J101" s="7">
        <f>F101/G101</f>
        <v>13.861661360978379</v>
      </c>
    </row>
    <row r="102" spans="1:10" x14ac:dyDescent="0.25">
      <c r="A102" s="7"/>
      <c r="B102" s="7"/>
      <c r="C102" s="3"/>
      <c r="D102" s="3">
        <v>2023</v>
      </c>
      <c r="E102" s="3"/>
      <c r="F102" s="5">
        <v>25945135990797</v>
      </c>
      <c r="G102" s="5">
        <f t="shared" si="2"/>
        <v>1921722646233</v>
      </c>
      <c r="H102" s="5">
        <v>3843445292466</v>
      </c>
      <c r="I102" s="13">
        <v>2</v>
      </c>
      <c r="J102" s="7">
        <f>F102/G102</f>
        <v>13.500978427691003</v>
      </c>
    </row>
  </sheetData>
  <mergeCells count="2">
    <mergeCell ref="F1:G1"/>
    <mergeCell ref="H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E432D-EEB0-4C59-92D8-8A0B5604BF62}">
  <dimension ref="A1:AE205"/>
  <sheetViews>
    <sheetView topLeftCell="A187" zoomScaleNormal="100" workbookViewId="0">
      <selection activeCell="F104" sqref="F104:K205"/>
    </sheetView>
  </sheetViews>
  <sheetFormatPr defaultRowHeight="15" x14ac:dyDescent="0.25"/>
  <cols>
    <col min="3" max="3" width="35.42578125" customWidth="1"/>
    <col min="5" max="5" width="19.140625" customWidth="1"/>
    <col min="6" max="6" width="29.140625" customWidth="1"/>
    <col min="7" max="12" width="25.85546875" customWidth="1"/>
    <col min="13" max="13" width="23.42578125" customWidth="1"/>
    <col min="14" max="16" width="28.28515625" customWidth="1"/>
    <col min="17" max="17" width="35.42578125" customWidth="1"/>
    <col min="18" max="20" width="30" customWidth="1"/>
    <col min="21" max="21" width="24" customWidth="1"/>
    <col min="22" max="22" width="28.28515625" customWidth="1"/>
    <col min="23" max="24" width="18.42578125" customWidth="1"/>
    <col min="25" max="27" width="28.140625" customWidth="1"/>
    <col min="28" max="28" width="26.85546875" customWidth="1"/>
    <col min="29" max="29" width="25.42578125" customWidth="1"/>
    <col min="30" max="30" width="30.7109375" customWidth="1"/>
    <col min="31" max="31" width="28.5703125" customWidth="1"/>
  </cols>
  <sheetData>
    <row r="1" spans="1:31" x14ac:dyDescent="0.25">
      <c r="A1" s="8" t="s">
        <v>44</v>
      </c>
      <c r="B1" s="9" t="s">
        <v>4</v>
      </c>
      <c r="C1" s="8" t="s">
        <v>18</v>
      </c>
      <c r="D1" s="8" t="s">
        <v>19</v>
      </c>
      <c r="E1" s="8" t="s">
        <v>86</v>
      </c>
      <c r="F1" s="24" t="s">
        <v>0</v>
      </c>
      <c r="G1" s="24"/>
      <c r="H1" s="8"/>
      <c r="I1" s="8" t="s">
        <v>93</v>
      </c>
      <c r="J1" s="24" t="s">
        <v>75</v>
      </c>
      <c r="K1" s="24"/>
      <c r="L1" s="8"/>
      <c r="M1" s="24" t="s">
        <v>1</v>
      </c>
      <c r="N1" s="24"/>
      <c r="O1" s="8"/>
      <c r="P1" s="8" t="s">
        <v>93</v>
      </c>
      <c r="Q1" s="24" t="s">
        <v>2</v>
      </c>
      <c r="R1" s="24"/>
      <c r="S1" s="8"/>
      <c r="T1" s="8" t="s">
        <v>93</v>
      </c>
      <c r="U1" s="25" t="s">
        <v>79</v>
      </c>
      <c r="V1" s="25"/>
      <c r="W1" s="3"/>
      <c r="X1" s="3" t="s">
        <v>93</v>
      </c>
      <c r="Y1" s="25" t="s">
        <v>100</v>
      </c>
      <c r="Z1" s="25"/>
      <c r="AA1" s="3"/>
      <c r="AB1" s="25" t="s">
        <v>81</v>
      </c>
      <c r="AC1" s="25"/>
      <c r="AE1" s="3" t="s">
        <v>93</v>
      </c>
    </row>
    <row r="2" spans="1:31" x14ac:dyDescent="0.25">
      <c r="A2" s="8"/>
      <c r="B2" s="9"/>
      <c r="C2" s="8"/>
      <c r="D2" s="8"/>
      <c r="E2" s="8"/>
      <c r="F2" s="3" t="s">
        <v>75</v>
      </c>
      <c r="G2" s="3" t="s">
        <v>76</v>
      </c>
      <c r="H2" s="3"/>
      <c r="I2" s="3" t="s">
        <v>94</v>
      </c>
      <c r="J2" s="3" t="s">
        <v>91</v>
      </c>
      <c r="K2" s="3" t="s">
        <v>92</v>
      </c>
      <c r="L2" s="3"/>
      <c r="M2" s="3" t="s">
        <v>77</v>
      </c>
      <c r="N2" s="3" t="s">
        <v>76</v>
      </c>
      <c r="O2" s="3"/>
      <c r="P2" s="3" t="s">
        <v>95</v>
      </c>
      <c r="Q2" s="3" t="s">
        <v>78</v>
      </c>
      <c r="R2" s="3" t="s">
        <v>76</v>
      </c>
      <c r="S2" s="3"/>
      <c r="T2" s="3" t="s">
        <v>96</v>
      </c>
      <c r="U2" s="3" t="s">
        <v>80</v>
      </c>
      <c r="V2" s="3" t="s">
        <v>102</v>
      </c>
      <c r="W2" s="3"/>
      <c r="X2" s="3" t="s">
        <v>97</v>
      </c>
      <c r="Y2" s="3" t="s">
        <v>76</v>
      </c>
      <c r="Z2" s="3" t="s">
        <v>101</v>
      </c>
      <c r="AA2" s="3"/>
      <c r="AB2" s="3" t="s">
        <v>82</v>
      </c>
      <c r="AC2" s="3" t="s">
        <v>76</v>
      </c>
      <c r="AE2" s="3" t="s">
        <v>98</v>
      </c>
    </row>
    <row r="3" spans="1:31" x14ac:dyDescent="0.25">
      <c r="A3" s="3" t="s">
        <v>45</v>
      </c>
      <c r="B3" s="4" t="s">
        <v>5</v>
      </c>
      <c r="C3" s="3" t="s">
        <v>20</v>
      </c>
      <c r="D3" s="3">
        <v>2019</v>
      </c>
      <c r="E3" s="3" t="s">
        <v>84</v>
      </c>
      <c r="F3" s="5">
        <v>2486588000000</v>
      </c>
      <c r="G3" s="5">
        <v>13937115000000</v>
      </c>
      <c r="H3" s="7">
        <f>F3/G3</f>
        <v>0.17841482975493853</v>
      </c>
      <c r="I3" s="7">
        <f t="shared" ref="I3:I9" si="0">H3*1.2</f>
        <v>0.21409779570592621</v>
      </c>
      <c r="J3" s="5">
        <v>8160173000000</v>
      </c>
      <c r="K3" s="5">
        <v>5673585000000</v>
      </c>
      <c r="L3" s="5">
        <f>J3-K3</f>
        <v>2486588000000</v>
      </c>
      <c r="M3" s="5">
        <v>3575664000000</v>
      </c>
      <c r="N3" s="5">
        <v>13937115000000</v>
      </c>
      <c r="O3" s="7">
        <f>M3/N3</f>
        <v>0.25655697036294817</v>
      </c>
      <c r="P3" s="7">
        <f>O3*1.4</f>
        <v>0.35917975850812739</v>
      </c>
      <c r="Q3" s="5">
        <v>1625502000000</v>
      </c>
      <c r="R3" s="5">
        <v>13937115000000</v>
      </c>
      <c r="S3" s="7">
        <f>Q3/R3</f>
        <v>0.11663116792822618</v>
      </c>
      <c r="T3" s="7">
        <f>S3*3.3</f>
        <v>0.38488285416314638</v>
      </c>
      <c r="U3" s="5">
        <v>7370545000000</v>
      </c>
      <c r="V3" s="5">
        <v>6566570000000</v>
      </c>
      <c r="W3" s="7">
        <f>U3/V3</f>
        <v>1.1224345434526701</v>
      </c>
      <c r="X3" s="7">
        <f>W3*0.6</f>
        <v>0.67346072607160201</v>
      </c>
      <c r="Y3" s="5">
        <v>13937115000000</v>
      </c>
      <c r="Z3" s="5">
        <v>6566570000000</v>
      </c>
      <c r="AA3" s="5">
        <f>Y3-Z3</f>
        <v>7370545000000</v>
      </c>
      <c r="AB3" s="5">
        <v>21637309000000</v>
      </c>
      <c r="AC3" s="5">
        <v>13937115000000</v>
      </c>
      <c r="AD3" s="7">
        <f>AB3/AC3</f>
        <v>1.5524955487559657</v>
      </c>
      <c r="AE3" s="7">
        <f>AD3*1</f>
        <v>1.5524955487559657</v>
      </c>
    </row>
    <row r="4" spans="1:31" x14ac:dyDescent="0.25">
      <c r="A4" s="3"/>
      <c r="B4" s="4"/>
      <c r="C4" s="3"/>
      <c r="D4" s="3">
        <v>2020</v>
      </c>
      <c r="E4" s="3"/>
      <c r="F4" s="5">
        <v>820501000000</v>
      </c>
      <c r="G4" s="5">
        <v>17650451000000</v>
      </c>
      <c r="H4" s="7">
        <f>F4/G4</f>
        <v>4.6486120949544012E-2</v>
      </c>
      <c r="I4" s="7">
        <f t="shared" si="0"/>
        <v>5.5783345139452815E-2</v>
      </c>
      <c r="J4" s="5">
        <v>8165336000000</v>
      </c>
      <c r="K4" s="5">
        <v>7344835000000</v>
      </c>
      <c r="L4" s="5">
        <f>J4-K4</f>
        <v>820501000000</v>
      </c>
      <c r="M4" s="5">
        <v>2838751000000</v>
      </c>
      <c r="N4" s="5">
        <v>17650451000000</v>
      </c>
      <c r="O4" s="7">
        <f>M4/N4</f>
        <v>0.16083164107251424</v>
      </c>
      <c r="P4" s="7">
        <f>O4*1.4</f>
        <v>0.22516429750151992</v>
      </c>
      <c r="Q4" s="5">
        <v>723806000000</v>
      </c>
      <c r="R4" s="5">
        <v>17650451000000</v>
      </c>
      <c r="S4" s="7">
        <f>Q4/R4</f>
        <v>4.1007790679116356E-2</v>
      </c>
      <c r="T4" s="7">
        <f>S4*3.3</f>
        <v>0.13532570924108397</v>
      </c>
      <c r="U4" s="5">
        <v>6499400000000</v>
      </c>
      <c r="V4" s="5">
        <v>11151051000000</v>
      </c>
      <c r="W4" s="7">
        <f>U4/V4</f>
        <v>0.58285089001924573</v>
      </c>
      <c r="X4" s="7">
        <f t="shared" ref="X4:X67" si="1">W4*0.6</f>
        <v>0.34971053401154745</v>
      </c>
      <c r="Y4" s="5">
        <v>17650451000000</v>
      </c>
      <c r="Z4" s="5">
        <v>11151051000000</v>
      </c>
      <c r="AA4" s="5">
        <f>Y4-Z4</f>
        <v>6499400000000</v>
      </c>
      <c r="AB4" s="5">
        <v>14847398000000</v>
      </c>
      <c r="AC4" s="5">
        <v>17650451000000</v>
      </c>
      <c r="AD4" s="7">
        <f>AB4/AC4</f>
        <v>0.84119085682286532</v>
      </c>
      <c r="AE4" s="7">
        <f>AD4*1</f>
        <v>0.84119085682286532</v>
      </c>
    </row>
    <row r="5" spans="1:31" x14ac:dyDescent="0.25">
      <c r="A5" s="3"/>
      <c r="B5" s="4"/>
      <c r="C5" s="3"/>
      <c r="D5" s="3">
        <v>2021</v>
      </c>
      <c r="E5" s="3"/>
      <c r="F5" s="5">
        <v>1552118000000</v>
      </c>
      <c r="G5" s="5">
        <v>16767977000000</v>
      </c>
      <c r="H5" s="7">
        <f>F5/G5</f>
        <v>9.2564416089072635E-2</v>
      </c>
      <c r="I5" s="7">
        <f t="shared" si="0"/>
        <v>0.11107729930688716</v>
      </c>
      <c r="J5" s="5">
        <v>8213616000000</v>
      </c>
      <c r="K5" s="5">
        <v>6661498000000</v>
      </c>
      <c r="L5" s="5">
        <f>J5-K5</f>
        <v>1552118000000</v>
      </c>
      <c r="M5" s="5">
        <v>3331982000000</v>
      </c>
      <c r="N5" s="5">
        <v>16767977000000</v>
      </c>
      <c r="O5" s="7">
        <f>M5/N5</f>
        <v>0.19871103115181993</v>
      </c>
      <c r="P5" s="7">
        <f t="shared" ref="P5:P67" si="2">O5*1.4</f>
        <v>0.27819544361254789</v>
      </c>
      <c r="Q5" s="5">
        <v>675331000000</v>
      </c>
      <c r="R5" s="5">
        <v>16767977000000</v>
      </c>
      <c r="S5" s="7">
        <f t="shared" ref="S5:S68" si="3">Q5/R5</f>
        <v>4.0275043316197294E-2</v>
      </c>
      <c r="T5" s="7">
        <f t="shared" ref="T5:T67" si="4">S5*3.3</f>
        <v>0.13290764294345106</v>
      </c>
      <c r="U5" s="5">
        <v>7149723000000</v>
      </c>
      <c r="V5" s="5">
        <v>9618254000000</v>
      </c>
      <c r="W5" s="7">
        <f>U5/V5</f>
        <v>0.74334936465599677</v>
      </c>
      <c r="X5" s="7">
        <f t="shared" si="1"/>
        <v>0.44600961879359807</v>
      </c>
      <c r="Y5" s="5">
        <v>16767977000000</v>
      </c>
      <c r="Z5" s="5">
        <v>9618254000000</v>
      </c>
      <c r="AA5" s="5">
        <f>Y5-Z5</f>
        <v>7149723000000</v>
      </c>
      <c r="AB5" s="5">
        <v>18423803000000</v>
      </c>
      <c r="AC5" s="5">
        <v>16767977000000</v>
      </c>
      <c r="AD5" s="7">
        <f t="shared" ref="AD5:AD67" si="5">AB5/AC5</f>
        <v>1.0987493005268316</v>
      </c>
      <c r="AE5" s="7">
        <f t="shared" ref="AE5:AE67" si="6">AD5*1</f>
        <v>1.0987493005268316</v>
      </c>
    </row>
    <row r="6" spans="1:31" x14ac:dyDescent="0.25">
      <c r="A6" s="3"/>
      <c r="B6" s="4"/>
      <c r="C6" s="3"/>
      <c r="D6" s="3">
        <v>2022</v>
      </c>
      <c r="E6" s="3"/>
      <c r="F6" s="5">
        <v>3173130000000</v>
      </c>
      <c r="G6" s="5">
        <v>20968046000000</v>
      </c>
      <c r="H6" s="7">
        <f>F6/G6</f>
        <v>0.15133169776525671</v>
      </c>
      <c r="I6" s="7">
        <f t="shared" si="0"/>
        <v>0.18159803731830804</v>
      </c>
      <c r="J6" s="5">
        <v>10737011000000</v>
      </c>
      <c r="K6" s="5">
        <v>7563881000000</v>
      </c>
      <c r="L6" s="5">
        <f t="shared" ref="L6:L13" si="7">J6-K6</f>
        <v>3173130000000</v>
      </c>
      <c r="M6" s="5">
        <v>5436622000000</v>
      </c>
      <c r="N6" s="5">
        <v>20968046000000</v>
      </c>
      <c r="O6" s="7">
        <f t="shared" ref="O6:O68" si="8">M6/N6</f>
        <v>0.25928128925318078</v>
      </c>
      <c r="P6" s="7">
        <f t="shared" si="2"/>
        <v>0.36299380495445305</v>
      </c>
      <c r="Q6" s="5">
        <v>3172623000000</v>
      </c>
      <c r="R6" s="5">
        <v>20968046000000</v>
      </c>
      <c r="S6" s="7">
        <f t="shared" si="3"/>
        <v>0.15130751811589882</v>
      </c>
      <c r="T6" s="7">
        <f t="shared" si="4"/>
        <v>0.49931480978246606</v>
      </c>
      <c r="U6" s="5">
        <v>9727620000000</v>
      </c>
      <c r="V6" s="5">
        <v>11240426000000</v>
      </c>
      <c r="W6" s="7">
        <f t="shared" ref="W6:W69" si="9">U6/V6</f>
        <v>0.86541381972533782</v>
      </c>
      <c r="X6" s="7">
        <f t="shared" si="1"/>
        <v>0.51924829183520271</v>
      </c>
      <c r="Y6" s="5">
        <v>20968046000000</v>
      </c>
      <c r="Z6" s="5">
        <v>11240426000000</v>
      </c>
      <c r="AA6" s="5">
        <f>Y6-Z6</f>
        <v>9727620000000</v>
      </c>
      <c r="AB6" s="5">
        <v>26937340000000</v>
      </c>
      <c r="AC6" s="5">
        <v>20968046000000</v>
      </c>
      <c r="AD6" s="7">
        <f t="shared" si="5"/>
        <v>1.2846852777793409</v>
      </c>
      <c r="AE6" s="7">
        <f t="shared" si="6"/>
        <v>1.2846852777793409</v>
      </c>
    </row>
    <row r="7" spans="1:31" x14ac:dyDescent="0.25">
      <c r="A7" s="3"/>
      <c r="B7" s="4"/>
      <c r="C7" s="3"/>
      <c r="D7" s="3">
        <v>2023</v>
      </c>
      <c r="E7" s="3"/>
      <c r="F7" s="5">
        <v>3940522000000</v>
      </c>
      <c r="G7" s="5">
        <v>27516859000000</v>
      </c>
      <c r="H7" s="7">
        <f>F7/G7</f>
        <v>0.1432039172784946</v>
      </c>
      <c r="I7" s="7">
        <f t="shared" si="0"/>
        <v>0.17184470073419353</v>
      </c>
      <c r="J7" s="5">
        <v>14991730000000</v>
      </c>
      <c r="K7" s="5">
        <v>11051208000000</v>
      </c>
      <c r="L7" s="5">
        <f>J7-K7</f>
        <v>3940522000000</v>
      </c>
      <c r="M7" s="5">
        <v>7231249000000</v>
      </c>
      <c r="N7" s="5">
        <v>27516859000000</v>
      </c>
      <c r="O7" s="7">
        <f t="shared" si="8"/>
        <v>0.26279340240105165</v>
      </c>
      <c r="P7" s="7">
        <f t="shared" si="2"/>
        <v>0.36791076336147227</v>
      </c>
      <c r="Q7" s="5">
        <v>3202895000000</v>
      </c>
      <c r="R7" s="5">
        <v>27516859000000</v>
      </c>
      <c r="S7" s="7">
        <f t="shared" si="3"/>
        <v>0.11639755104316231</v>
      </c>
      <c r="T7" s="7">
        <f t="shared" si="4"/>
        <v>0.38411191844243558</v>
      </c>
      <c r="U7" s="5">
        <v>12411700000000</v>
      </c>
      <c r="V7" s="5">
        <v>15105159000000</v>
      </c>
      <c r="W7" s="7">
        <f t="shared" si="9"/>
        <v>0.82168615371741538</v>
      </c>
      <c r="X7" s="7">
        <f t="shared" si="1"/>
        <v>0.49301169223044922</v>
      </c>
      <c r="Y7" s="5">
        <v>27516859000000</v>
      </c>
      <c r="Z7" s="5">
        <v>15105159000000</v>
      </c>
      <c r="AA7" s="5">
        <f>Y7-Z7</f>
        <v>12411700000000</v>
      </c>
      <c r="AB7" s="5">
        <v>33318811000000</v>
      </c>
      <c r="AC7" s="5">
        <v>27516859000000</v>
      </c>
      <c r="AD7" s="7">
        <f t="shared" si="5"/>
        <v>1.2108508096799857</v>
      </c>
      <c r="AE7" s="7">
        <f t="shared" si="6"/>
        <v>1.2108508096799857</v>
      </c>
    </row>
    <row r="8" spans="1:31" x14ac:dyDescent="0.25">
      <c r="A8" s="3" t="s">
        <v>46</v>
      </c>
      <c r="B8" s="4" t="s">
        <v>6</v>
      </c>
      <c r="C8" s="3" t="s">
        <v>43</v>
      </c>
      <c r="D8" s="3">
        <v>2019</v>
      </c>
      <c r="E8" s="3" t="s">
        <v>85</v>
      </c>
      <c r="F8" s="5">
        <v>3586175214869</v>
      </c>
      <c r="G8" s="5">
        <v>6641808005145</v>
      </c>
      <c r="H8" s="7">
        <f t="shared" ref="H8:H68" si="10">F8/G8</f>
        <v>0.53993960862629731</v>
      </c>
      <c r="I8" s="7">
        <f t="shared" si="0"/>
        <v>0.6479275303515567</v>
      </c>
      <c r="J8" s="5">
        <v>4369550647718</v>
      </c>
      <c r="K8" s="5">
        <v>783375432849</v>
      </c>
      <c r="L8" s="5">
        <f t="shared" si="7"/>
        <v>3586175214869</v>
      </c>
      <c r="M8" s="5">
        <v>3622463703313</v>
      </c>
      <c r="N8" s="5">
        <v>6641808005145</v>
      </c>
      <c r="O8" s="7">
        <f t="shared" si="8"/>
        <v>0.5454032547322808</v>
      </c>
      <c r="P8" s="7">
        <f t="shared" si="2"/>
        <v>0.76356455662519307</v>
      </c>
      <c r="Q8" s="5">
        <v>1262709647429</v>
      </c>
      <c r="R8" s="5">
        <v>6641808005145</v>
      </c>
      <c r="S8" s="7">
        <f t="shared" si="3"/>
        <v>0.19011534908128278</v>
      </c>
      <c r="T8" s="7">
        <f t="shared" si="4"/>
        <v>0.62738065196823312</v>
      </c>
      <c r="U8" s="5">
        <v>4676301294266</v>
      </c>
      <c r="V8" s="5">
        <v>1965506710879</v>
      </c>
      <c r="W8" s="7">
        <f t="shared" si="9"/>
        <v>2.3791835806933967</v>
      </c>
      <c r="X8" s="7">
        <f t="shared" si="1"/>
        <v>1.427510148416038</v>
      </c>
      <c r="Y8" s="5">
        <v>6641808005145</v>
      </c>
      <c r="Z8" s="5">
        <v>1965506710879</v>
      </c>
      <c r="AA8" s="5">
        <f t="shared" ref="AA8:AA70" si="11">Y8-Z8</f>
        <v>4676301294266</v>
      </c>
      <c r="AB8" s="5">
        <v>8142717045655</v>
      </c>
      <c r="AC8" s="5">
        <v>6641808005145</v>
      </c>
      <c r="AD8" s="7">
        <f t="shared" si="5"/>
        <v>1.2259789863463892</v>
      </c>
      <c r="AE8" s="7">
        <f t="shared" si="6"/>
        <v>1.2259789863463892</v>
      </c>
    </row>
    <row r="9" spans="1:31" x14ac:dyDescent="0.25">
      <c r="A9" s="3"/>
      <c r="B9" s="4"/>
      <c r="C9" s="3"/>
      <c r="D9" s="3">
        <v>2020</v>
      </c>
      <c r="E9" s="3"/>
      <c r="F9" s="5">
        <v>4189809112114</v>
      </c>
      <c r="G9" s="5">
        <v>7247063894294</v>
      </c>
      <c r="H9" s="7">
        <f t="shared" si="10"/>
        <v>0.57813883984283077</v>
      </c>
      <c r="I9" s="7">
        <f t="shared" si="0"/>
        <v>0.69376660781139687</v>
      </c>
      <c r="J9" s="5">
        <v>5034737166320</v>
      </c>
      <c r="K9" s="5">
        <v>844928054206</v>
      </c>
      <c r="L9" s="5">
        <f t="shared" si="7"/>
        <v>4189809112114</v>
      </c>
      <c r="M9" s="5">
        <v>4146745643645</v>
      </c>
      <c r="N9" s="5">
        <v>7247063894294</v>
      </c>
      <c r="O9" s="7">
        <f t="shared" si="8"/>
        <v>0.57219664461768494</v>
      </c>
      <c r="P9" s="7">
        <f t="shared" si="2"/>
        <v>0.80107530246475889</v>
      </c>
      <c r="Q9" s="5">
        <v>923335768686</v>
      </c>
      <c r="R9" s="5">
        <v>7247063894294</v>
      </c>
      <c r="S9" s="7">
        <f t="shared" si="3"/>
        <v>0.12740825555753571</v>
      </c>
      <c r="T9" s="7">
        <f t="shared" si="4"/>
        <v>0.42044724333986783</v>
      </c>
      <c r="U9" s="5">
        <v>5222242554398</v>
      </c>
      <c r="V9" s="5">
        <v>2024821339896</v>
      </c>
      <c r="W9" s="7">
        <f t="shared" si="9"/>
        <v>2.5791127599762591</v>
      </c>
      <c r="X9" s="7">
        <f t="shared" si="1"/>
        <v>1.5474676559857554</v>
      </c>
      <c r="Y9" s="5">
        <v>7247063894294</v>
      </c>
      <c r="Z9" s="5">
        <v>2024821339896</v>
      </c>
      <c r="AA9" s="5">
        <f t="shared" si="11"/>
        <v>5222242554398</v>
      </c>
      <c r="AB9" s="5">
        <v>7412766872302</v>
      </c>
      <c r="AC9" s="5">
        <v>7247063894294</v>
      </c>
      <c r="AD9" s="7">
        <f t="shared" si="5"/>
        <v>1.0228648429798537</v>
      </c>
      <c r="AE9" s="7">
        <f t="shared" si="6"/>
        <v>1.0228648429798537</v>
      </c>
    </row>
    <row r="10" spans="1:31" x14ac:dyDescent="0.25">
      <c r="A10" s="3"/>
      <c r="B10" s="4"/>
      <c r="C10" s="3"/>
      <c r="D10" s="3">
        <v>2021</v>
      </c>
      <c r="E10" s="3"/>
      <c r="F10" s="5">
        <v>4469570705861</v>
      </c>
      <c r="G10" s="5">
        <v>7189816371434</v>
      </c>
      <c r="H10" s="7">
        <f t="shared" si="10"/>
        <v>0.62165297066822722</v>
      </c>
      <c r="I10" s="7">
        <f t="shared" ref="I10:I72" si="12">H10*1.2</f>
        <v>0.74598356480187267</v>
      </c>
      <c r="J10" s="5">
        <v>5192108153404</v>
      </c>
      <c r="K10" s="5">
        <v>722537447543</v>
      </c>
      <c r="L10" s="5">
        <f t="shared" si="7"/>
        <v>4469570705861</v>
      </c>
      <c r="M10" s="5">
        <v>4420800226360</v>
      </c>
      <c r="N10" s="5">
        <v>7189816371434</v>
      </c>
      <c r="O10" s="7">
        <f t="shared" si="8"/>
        <v>0.61486969874840858</v>
      </c>
      <c r="P10" s="7">
        <f t="shared" si="2"/>
        <v>0.86081757824777194</v>
      </c>
      <c r="Q10" s="5">
        <v>858919125667</v>
      </c>
      <c r="R10" s="5">
        <v>7189816371434</v>
      </c>
      <c r="S10" s="7">
        <f t="shared" si="3"/>
        <v>0.1194632910347458</v>
      </c>
      <c r="T10" s="7">
        <f t="shared" si="4"/>
        <v>0.39422886041466115</v>
      </c>
      <c r="U10" s="5">
        <v>5512758627774</v>
      </c>
      <c r="V10" s="5">
        <v>1677057743660</v>
      </c>
      <c r="W10" s="7">
        <f t="shared" si="9"/>
        <v>3.287160891516467</v>
      </c>
      <c r="X10" s="7">
        <f t="shared" si="1"/>
        <v>1.97229653490988</v>
      </c>
      <c r="Y10" s="5">
        <v>7189816371434</v>
      </c>
      <c r="Z10" s="5">
        <v>1677057743660</v>
      </c>
      <c r="AA10" s="5">
        <f t="shared" si="11"/>
        <v>5512758627774</v>
      </c>
      <c r="AB10" s="5">
        <v>6543362698900</v>
      </c>
      <c r="AC10" s="5">
        <v>7189816371434</v>
      </c>
      <c r="AD10" s="7">
        <f t="shared" si="5"/>
        <v>0.91008759624203506</v>
      </c>
      <c r="AE10" s="7">
        <f t="shared" si="6"/>
        <v>0.91008759624203506</v>
      </c>
    </row>
    <row r="11" spans="1:31" x14ac:dyDescent="0.25">
      <c r="A11" s="3"/>
      <c r="B11" s="4"/>
      <c r="C11" s="3"/>
      <c r="D11" s="3">
        <v>2022</v>
      </c>
      <c r="E11" s="3"/>
      <c r="F11" s="5">
        <v>4693161378234</v>
      </c>
      <c r="G11" s="5">
        <v>7249254612049</v>
      </c>
      <c r="H11" s="7">
        <f t="shared" si="10"/>
        <v>0.64739916438215417</v>
      </c>
      <c r="I11" s="7">
        <f t="shared" si="12"/>
        <v>0.776878997258585</v>
      </c>
      <c r="J11" s="5">
        <v>5362930145158</v>
      </c>
      <c r="K11" s="5">
        <v>669768766924</v>
      </c>
      <c r="L11" s="5">
        <f t="shared" si="7"/>
        <v>4693161378234</v>
      </c>
      <c r="M11" s="5">
        <v>4829127859939</v>
      </c>
      <c r="N11" s="5">
        <v>7249254612049</v>
      </c>
      <c r="O11" s="7">
        <f t="shared" si="8"/>
        <v>0.66615509019541086</v>
      </c>
      <c r="P11" s="7">
        <f t="shared" si="2"/>
        <v>0.93261712627357518</v>
      </c>
      <c r="Q11" s="5">
        <v>820831199512</v>
      </c>
      <c r="R11" s="5">
        <v>7249254612049</v>
      </c>
      <c r="S11" s="7">
        <f t="shared" si="3"/>
        <v>0.11322973787507683</v>
      </c>
      <c r="T11" s="7">
        <f t="shared" si="4"/>
        <v>0.37365813498775352</v>
      </c>
      <c r="U11" s="5">
        <v>5933988630611</v>
      </c>
      <c r="V11" s="5">
        <v>1315265981438</v>
      </c>
      <c r="W11" s="7">
        <f t="shared" si="9"/>
        <v>4.5116263283288767</v>
      </c>
      <c r="X11" s="7">
        <f t="shared" si="1"/>
        <v>2.7069757969973258</v>
      </c>
      <c r="Y11" s="5">
        <v>7249254612049</v>
      </c>
      <c r="Z11" s="5">
        <v>1315265981438</v>
      </c>
      <c r="AA11" s="5">
        <f t="shared" si="11"/>
        <v>5933988630611</v>
      </c>
      <c r="AB11" s="5">
        <v>6762803342146</v>
      </c>
      <c r="AC11" s="5">
        <v>7249254612049</v>
      </c>
      <c r="AD11" s="7">
        <f t="shared" si="5"/>
        <v>0.93289637405003423</v>
      </c>
      <c r="AE11" s="7">
        <f t="shared" si="6"/>
        <v>0.93289637405003423</v>
      </c>
    </row>
    <row r="12" spans="1:31" x14ac:dyDescent="0.25">
      <c r="A12" s="3"/>
      <c r="B12" s="4"/>
      <c r="C12" s="3"/>
      <c r="D12" s="3">
        <v>2023</v>
      </c>
      <c r="E12" s="3"/>
      <c r="F12" s="5">
        <v>4898755253110</v>
      </c>
      <c r="G12" s="5">
        <v>7753269368751</v>
      </c>
      <c r="H12" s="7">
        <f t="shared" si="10"/>
        <v>0.63183091159634985</v>
      </c>
      <c r="I12" s="7">
        <f t="shared" si="12"/>
        <v>0.75819709391561985</v>
      </c>
      <c r="J12" s="5">
        <v>5662380431624</v>
      </c>
      <c r="K12" s="5">
        <v>763625178514</v>
      </c>
      <c r="L12" s="5">
        <f t="shared" si="7"/>
        <v>4898755253110</v>
      </c>
      <c r="M12" s="5">
        <v>5082642910831</v>
      </c>
      <c r="N12" s="5">
        <v>7753269368751</v>
      </c>
      <c r="O12" s="7">
        <f t="shared" si="8"/>
        <v>0.65554834600694134</v>
      </c>
      <c r="P12" s="7">
        <f t="shared" si="2"/>
        <v>0.91776768440971779</v>
      </c>
      <c r="Q12" s="5">
        <v>953024744277</v>
      </c>
      <c r="R12" s="5">
        <v>7753269368751</v>
      </c>
      <c r="S12" s="7">
        <f t="shared" si="3"/>
        <v>0.12291908083551158</v>
      </c>
      <c r="T12" s="7">
        <f t="shared" si="4"/>
        <v>0.40563296675718818</v>
      </c>
      <c r="U12" s="5">
        <v>6186397789088</v>
      </c>
      <c r="V12" s="5">
        <v>1566871579663</v>
      </c>
      <c r="W12" s="7">
        <f t="shared" si="9"/>
        <v>3.9482481330209329</v>
      </c>
      <c r="X12" s="7">
        <f t="shared" si="1"/>
        <v>2.3689488798125597</v>
      </c>
      <c r="Y12" s="5">
        <v>7753269368751</v>
      </c>
      <c r="Z12" s="5">
        <v>1566871579663</v>
      </c>
      <c r="AA12" s="5">
        <f t="shared" si="11"/>
        <v>6186397789088</v>
      </c>
      <c r="AB12" s="5">
        <v>7611866067268</v>
      </c>
      <c r="AC12" s="5">
        <v>7753269368751</v>
      </c>
      <c r="AD12" s="7">
        <f t="shared" si="5"/>
        <v>0.98176210644081119</v>
      </c>
      <c r="AE12" s="7">
        <f t="shared" si="6"/>
        <v>0.98176210644081119</v>
      </c>
    </row>
    <row r="13" spans="1:31" x14ac:dyDescent="0.25">
      <c r="A13" s="3" t="s">
        <v>47</v>
      </c>
      <c r="B13" s="4" t="s">
        <v>7</v>
      </c>
      <c r="C13" s="3" t="s">
        <v>24</v>
      </c>
      <c r="D13" s="3">
        <v>2019</v>
      </c>
      <c r="E13" s="3" t="s">
        <v>84</v>
      </c>
      <c r="F13" s="5">
        <v>150942000000</v>
      </c>
      <c r="G13" s="5">
        <v>4832910000000</v>
      </c>
      <c r="H13" s="7">
        <f t="shared" si="10"/>
        <v>3.123211481281464E-2</v>
      </c>
      <c r="I13" s="7">
        <f t="shared" si="12"/>
        <v>3.7478537775377567E-2</v>
      </c>
      <c r="J13" s="5">
        <v>2748781000000</v>
      </c>
      <c r="K13" s="5">
        <v>2597839000000</v>
      </c>
      <c r="L13" s="5">
        <f t="shared" si="7"/>
        <v>150942000000</v>
      </c>
      <c r="M13" s="5">
        <v>5255184000000</v>
      </c>
      <c r="N13" s="5">
        <v>4832910000000</v>
      </c>
      <c r="O13" s="7">
        <f t="shared" si="8"/>
        <v>1.0873746873001979</v>
      </c>
      <c r="P13" s="7">
        <f t="shared" si="2"/>
        <v>1.522324562220277</v>
      </c>
      <c r="Q13" s="5">
        <v>1763009000000</v>
      </c>
      <c r="R13" s="5">
        <v>4832910000000</v>
      </c>
      <c r="S13" s="7">
        <f t="shared" si="3"/>
        <v>0.3647924335441794</v>
      </c>
      <c r="T13" s="7">
        <f t="shared" si="4"/>
        <v>1.203815030695792</v>
      </c>
      <c r="U13" s="5">
        <v>1746627000000</v>
      </c>
      <c r="V13" s="5">
        <v>3086283000000</v>
      </c>
      <c r="W13" s="7">
        <f t="shared" si="9"/>
        <v>0.56593222332495108</v>
      </c>
      <c r="X13" s="7">
        <f t="shared" si="1"/>
        <v>0.33955933399497062</v>
      </c>
      <c r="Y13" s="5">
        <v>4832910000000</v>
      </c>
      <c r="Z13" s="5">
        <v>3086283000000</v>
      </c>
      <c r="AA13" s="5">
        <f t="shared" si="11"/>
        <v>1746627000000</v>
      </c>
      <c r="AB13" s="5">
        <v>10276431000000</v>
      </c>
      <c r="AC13" s="5">
        <v>4832910000000</v>
      </c>
      <c r="AD13" s="7">
        <f t="shared" si="5"/>
        <v>2.1263443763695165</v>
      </c>
      <c r="AE13" s="7">
        <f t="shared" si="6"/>
        <v>2.1263443763695165</v>
      </c>
    </row>
    <row r="14" spans="1:31" x14ac:dyDescent="0.25">
      <c r="A14" s="3"/>
      <c r="B14" s="4"/>
      <c r="C14" s="3"/>
      <c r="D14" s="3">
        <v>2020</v>
      </c>
      <c r="E14" s="3"/>
      <c r="F14" s="5">
        <v>-1246087000000</v>
      </c>
      <c r="G14" s="5">
        <v>6319074000000</v>
      </c>
      <c r="H14" s="7">
        <f t="shared" si="10"/>
        <v>-0.1971945573038075</v>
      </c>
      <c r="I14" s="7">
        <f t="shared" si="12"/>
        <v>-0.23663346876456898</v>
      </c>
      <c r="J14" s="5">
        <v>1610213000000</v>
      </c>
      <c r="K14" s="5">
        <v>2856300000000</v>
      </c>
      <c r="L14" s="5">
        <f t="shared" ref="L14:L45" si="13">J14-K14</f>
        <v>-1246087000000</v>
      </c>
      <c r="M14" s="5">
        <v>3741255000000</v>
      </c>
      <c r="N14" s="5">
        <v>6319074000000</v>
      </c>
      <c r="O14" s="7">
        <f t="shared" si="8"/>
        <v>0.5920574755098611</v>
      </c>
      <c r="P14" s="7">
        <f t="shared" si="2"/>
        <v>0.82888046571380547</v>
      </c>
      <c r="Q14" s="5">
        <v>934404000000</v>
      </c>
      <c r="R14" s="5">
        <v>6319074000000</v>
      </c>
      <c r="S14" s="7">
        <f t="shared" si="3"/>
        <v>0.14787039999848078</v>
      </c>
      <c r="T14" s="7">
        <f t="shared" si="4"/>
        <v>0.48797231999498658</v>
      </c>
      <c r="U14" s="5">
        <v>581118000000</v>
      </c>
      <c r="V14" s="5">
        <v>5737956000000</v>
      </c>
      <c r="W14" s="7">
        <f t="shared" si="9"/>
        <v>0.10127613387066753</v>
      </c>
      <c r="X14" s="7">
        <f t="shared" si="1"/>
        <v>6.0765680322400512E-2</v>
      </c>
      <c r="Y14" s="5">
        <v>6319074000000</v>
      </c>
      <c r="Z14" s="5">
        <v>5737956000000</v>
      </c>
      <c r="AA14" s="5">
        <f t="shared" si="11"/>
        <v>581118000000</v>
      </c>
      <c r="AB14" s="5">
        <v>4839058000000</v>
      </c>
      <c r="AC14" s="5">
        <v>6319074000000</v>
      </c>
      <c r="AD14" s="7">
        <f t="shared" si="5"/>
        <v>0.76578593635713077</v>
      </c>
      <c r="AE14" s="7">
        <f t="shared" si="6"/>
        <v>0.76578593635713077</v>
      </c>
    </row>
    <row r="15" spans="1:31" x14ac:dyDescent="0.25">
      <c r="A15" s="3"/>
      <c r="B15" s="4"/>
      <c r="C15" s="3"/>
      <c r="D15" s="3">
        <v>2021</v>
      </c>
      <c r="E15" s="3"/>
      <c r="F15" s="5">
        <v>-556561000000</v>
      </c>
      <c r="G15" s="5">
        <v>5851229000000</v>
      </c>
      <c r="H15" s="7">
        <f t="shared" si="10"/>
        <v>-9.5118649432452573E-2</v>
      </c>
      <c r="I15" s="7">
        <f t="shared" si="12"/>
        <v>-0.11414237931894308</v>
      </c>
      <c r="J15" s="5">
        <v>1513483000000</v>
      </c>
      <c r="K15" s="5">
        <v>2070044000000</v>
      </c>
      <c r="L15" s="5">
        <f t="shared" si="13"/>
        <v>-556561000000</v>
      </c>
      <c r="M15" s="5">
        <v>4449943000000</v>
      </c>
      <c r="N15" s="5">
        <v>5851229000000</v>
      </c>
      <c r="O15" s="7">
        <f t="shared" si="8"/>
        <v>0.76051424410153834</v>
      </c>
      <c r="P15" s="7">
        <f t="shared" si="2"/>
        <v>1.0647199417421536</v>
      </c>
      <c r="Q15" s="5">
        <v>1102899000000</v>
      </c>
      <c r="R15" s="5">
        <v>5851229000000</v>
      </c>
      <c r="S15" s="7">
        <f t="shared" si="3"/>
        <v>0.1884901445491195</v>
      </c>
      <c r="T15" s="7">
        <f t="shared" si="4"/>
        <v>0.62201747701209431</v>
      </c>
      <c r="U15" s="5">
        <v>1005972000000</v>
      </c>
      <c r="V15" s="5">
        <v>4845257000000</v>
      </c>
      <c r="W15" s="7">
        <f t="shared" si="9"/>
        <v>0.2076199466818788</v>
      </c>
      <c r="X15" s="7">
        <f t="shared" si="1"/>
        <v>0.12457196800912727</v>
      </c>
      <c r="Y15" s="5">
        <v>5851229000000</v>
      </c>
      <c r="Z15" s="5">
        <v>4845257000000</v>
      </c>
      <c r="AA15" s="5">
        <f t="shared" si="11"/>
        <v>1005972000000</v>
      </c>
      <c r="AB15" s="5">
        <v>5585975000000</v>
      </c>
      <c r="AC15" s="5">
        <v>5851229000000</v>
      </c>
      <c r="AD15" s="7">
        <f t="shared" si="5"/>
        <v>0.95466695971051552</v>
      </c>
      <c r="AE15" s="7">
        <f t="shared" si="6"/>
        <v>0.95466695971051552</v>
      </c>
    </row>
    <row r="16" spans="1:31" x14ac:dyDescent="0.25">
      <c r="A16" s="3"/>
      <c r="B16" s="4"/>
      <c r="C16" s="3"/>
      <c r="D16" s="3">
        <v>2022</v>
      </c>
      <c r="E16" s="3"/>
      <c r="F16" s="5">
        <v>-909915000000</v>
      </c>
      <c r="G16" s="5">
        <v>5750217000000</v>
      </c>
      <c r="H16" s="7">
        <f t="shared" si="10"/>
        <v>-0.1582401151121775</v>
      </c>
      <c r="I16" s="7">
        <f t="shared" si="12"/>
        <v>-0.189888138134613</v>
      </c>
      <c r="J16" s="5">
        <v>1445948000000</v>
      </c>
      <c r="K16" s="5">
        <v>2355863000000</v>
      </c>
      <c r="L16" s="5">
        <f t="shared" si="13"/>
        <v>-909915000000</v>
      </c>
      <c r="M16" s="5">
        <v>4293320000000</v>
      </c>
      <c r="N16" s="5">
        <v>5750217000000</v>
      </c>
      <c r="O16" s="7">
        <f t="shared" si="8"/>
        <v>0.74663617042626396</v>
      </c>
      <c r="P16" s="7">
        <f t="shared" si="2"/>
        <v>1.0452906385967695</v>
      </c>
      <c r="Q16" s="5">
        <v>1636886000000</v>
      </c>
      <c r="R16" s="5">
        <v>5750217000000</v>
      </c>
      <c r="S16" s="7">
        <f t="shared" si="3"/>
        <v>0.28466508307425614</v>
      </c>
      <c r="T16" s="7">
        <f t="shared" si="4"/>
        <v>0.93939477414504524</v>
      </c>
      <c r="U16" s="5">
        <v>580164000000</v>
      </c>
      <c r="V16" s="5">
        <v>5170053000000</v>
      </c>
      <c r="W16" s="7">
        <f t="shared" si="9"/>
        <v>0.11221625774435968</v>
      </c>
      <c r="X16" s="7">
        <f t="shared" si="1"/>
        <v>6.7329754646615808E-2</v>
      </c>
      <c r="Y16" s="5">
        <v>5750217000000</v>
      </c>
      <c r="Z16" s="5">
        <v>5170053000000</v>
      </c>
      <c r="AA16" s="5">
        <f t="shared" si="11"/>
        <v>580164000000</v>
      </c>
      <c r="AB16" s="6">
        <v>6454583000000</v>
      </c>
      <c r="AC16" s="5">
        <v>5750217000000</v>
      </c>
      <c r="AD16" s="7">
        <f t="shared" si="5"/>
        <v>1.1224938119726613</v>
      </c>
      <c r="AE16" s="7">
        <f t="shared" si="6"/>
        <v>1.1224938119726613</v>
      </c>
    </row>
    <row r="17" spans="1:31" x14ac:dyDescent="0.25">
      <c r="A17" s="3"/>
      <c r="B17" s="4"/>
      <c r="C17" s="3"/>
      <c r="D17" s="3">
        <v>2023</v>
      </c>
      <c r="E17" s="3"/>
      <c r="F17" s="5">
        <v>-1504947000000</v>
      </c>
      <c r="G17" s="5">
        <v>5880396000000</v>
      </c>
      <c r="H17" s="7">
        <f t="shared" si="10"/>
        <v>-0.2559261315054292</v>
      </c>
      <c r="I17" s="7">
        <f t="shared" si="12"/>
        <v>-0.30711135780651505</v>
      </c>
      <c r="J17" s="5">
        <v>1448030000000</v>
      </c>
      <c r="K17" s="5">
        <v>2952977000000</v>
      </c>
      <c r="L17" s="5">
        <f t="shared" si="13"/>
        <v>-1504947000000</v>
      </c>
      <c r="M17" s="5">
        <v>3381811000000</v>
      </c>
      <c r="N17" s="5">
        <v>5880396000000</v>
      </c>
      <c r="O17" s="7">
        <f t="shared" si="8"/>
        <v>0.57509919399985987</v>
      </c>
      <c r="P17" s="7">
        <f t="shared" si="2"/>
        <v>0.8051388715998038</v>
      </c>
      <c r="Q17" s="5">
        <v>830582000000</v>
      </c>
      <c r="R17" s="5">
        <v>5880396000000</v>
      </c>
      <c r="S17" s="7">
        <f t="shared" si="3"/>
        <v>0.14124592969589123</v>
      </c>
      <c r="T17" s="7">
        <f t="shared" si="4"/>
        <v>0.46611156799644105</v>
      </c>
      <c r="U17" s="5">
        <v>30738000000</v>
      </c>
      <c r="V17" s="5">
        <v>5849658000000</v>
      </c>
      <c r="W17" s="7">
        <f t="shared" si="9"/>
        <v>5.2546661702273876E-3</v>
      </c>
      <c r="X17" s="7">
        <f t="shared" si="1"/>
        <v>3.1527997021364323E-3</v>
      </c>
      <c r="Y17" s="5">
        <v>5880396000000</v>
      </c>
      <c r="Z17" s="5">
        <v>5849658000000</v>
      </c>
      <c r="AA17" s="5">
        <f t="shared" si="11"/>
        <v>30738000000</v>
      </c>
      <c r="AB17" s="5">
        <v>6538586000000</v>
      </c>
      <c r="AC17" s="5">
        <v>5880396000000</v>
      </c>
      <c r="AD17" s="7">
        <f t="shared" si="5"/>
        <v>1.1119295367182755</v>
      </c>
      <c r="AE17" s="7">
        <f t="shared" si="6"/>
        <v>1.1119295367182755</v>
      </c>
    </row>
    <row r="18" spans="1:31" x14ac:dyDescent="0.25">
      <c r="A18" s="3" t="s">
        <v>48</v>
      </c>
      <c r="B18" s="4" t="s">
        <v>8</v>
      </c>
      <c r="C18" s="3" t="s">
        <v>25</v>
      </c>
      <c r="D18" s="3">
        <v>2019</v>
      </c>
      <c r="E18" s="3" t="s">
        <v>84</v>
      </c>
      <c r="F18" s="5">
        <v>2253032000000</v>
      </c>
      <c r="G18" s="5">
        <v>4108278000000</v>
      </c>
      <c r="H18" s="7">
        <f t="shared" si="10"/>
        <v>0.54841274129939599</v>
      </c>
      <c r="I18" s="7">
        <f t="shared" si="12"/>
        <v>0.65809528955927521</v>
      </c>
      <c r="J18" s="5">
        <v>3103278000000</v>
      </c>
      <c r="K18" s="5">
        <v>850246000000</v>
      </c>
      <c r="L18" s="5">
        <f t="shared" si="13"/>
        <v>2253032000000</v>
      </c>
      <c r="M18" s="5">
        <v>1883572000000</v>
      </c>
      <c r="N18" s="5">
        <v>4108278000000</v>
      </c>
      <c r="O18" s="7">
        <f t="shared" si="8"/>
        <v>0.45848211829871299</v>
      </c>
      <c r="P18" s="7">
        <f t="shared" si="2"/>
        <v>0.64187496561819812</v>
      </c>
      <c r="Q18" s="5">
        <v>951265000000</v>
      </c>
      <c r="R18" s="5">
        <v>4108278000000</v>
      </c>
      <c r="S18" s="7">
        <f t="shared" si="3"/>
        <v>0.23154835188855283</v>
      </c>
      <c r="T18" s="7">
        <f t="shared" si="4"/>
        <v>0.76410956123222429</v>
      </c>
      <c r="U18" s="5">
        <v>3055276000000</v>
      </c>
      <c r="V18" s="5">
        <v>1053002000000</v>
      </c>
      <c r="W18" s="7">
        <f t="shared" si="9"/>
        <v>2.9014911652589452</v>
      </c>
      <c r="X18" s="7">
        <f t="shared" si="1"/>
        <v>1.7408946991553671</v>
      </c>
      <c r="Y18" s="5">
        <v>4108278000000</v>
      </c>
      <c r="Z18" s="5">
        <v>1053002000000</v>
      </c>
      <c r="AA18" s="5">
        <f t="shared" si="11"/>
        <v>3055276000000</v>
      </c>
      <c r="AB18" s="5">
        <v>7472911000000</v>
      </c>
      <c r="AC18" s="5">
        <v>4108278000000</v>
      </c>
      <c r="AD18" s="7">
        <f t="shared" si="5"/>
        <v>1.8189886370883372</v>
      </c>
      <c r="AE18" s="7">
        <f t="shared" si="6"/>
        <v>1.8189886370883372</v>
      </c>
    </row>
    <row r="19" spans="1:31" x14ac:dyDescent="0.25">
      <c r="A19" s="3"/>
      <c r="B19" s="4"/>
      <c r="C19" s="3"/>
      <c r="D19" s="3">
        <v>2020</v>
      </c>
      <c r="E19" s="3"/>
      <c r="F19" s="5">
        <v>1578826000000</v>
      </c>
      <c r="G19" s="5">
        <v>5382042000000</v>
      </c>
      <c r="H19" s="7">
        <f t="shared" si="10"/>
        <v>0.29335073936621081</v>
      </c>
      <c r="I19" s="7">
        <f t="shared" si="12"/>
        <v>0.35202088723945296</v>
      </c>
      <c r="J19" s="5">
        <v>3403032000000</v>
      </c>
      <c r="K19" s="5">
        <v>1824206000000</v>
      </c>
      <c r="L19" s="5">
        <f t="shared" si="13"/>
        <v>1578826000000</v>
      </c>
      <c r="M19" s="5">
        <v>1849269000000</v>
      </c>
      <c r="N19" s="5">
        <v>5382042000000</v>
      </c>
      <c r="O19" s="7">
        <f t="shared" si="8"/>
        <v>0.3435998827210936</v>
      </c>
      <c r="P19" s="7">
        <f t="shared" si="2"/>
        <v>0.48103983580953102</v>
      </c>
      <c r="Q19" s="5">
        <v>9074000000</v>
      </c>
      <c r="R19" s="5">
        <v>5382042000000</v>
      </c>
      <c r="S19" s="7">
        <f t="shared" si="3"/>
        <v>1.6859771811516893E-3</v>
      </c>
      <c r="T19" s="7">
        <f t="shared" si="4"/>
        <v>5.5637246978005742E-3</v>
      </c>
      <c r="U19" s="5">
        <v>2989127000000</v>
      </c>
      <c r="V19" s="5">
        <v>2392915000000</v>
      </c>
      <c r="W19" s="7">
        <f t="shared" si="9"/>
        <v>1.2491571994826394</v>
      </c>
      <c r="X19" s="7">
        <f t="shared" si="1"/>
        <v>0.74949431968958358</v>
      </c>
      <c r="Y19" s="5">
        <v>5382042000000</v>
      </c>
      <c r="Z19" s="5">
        <v>2392915000000</v>
      </c>
      <c r="AA19" s="5">
        <f t="shared" si="11"/>
        <v>2989127000000</v>
      </c>
      <c r="AB19" s="5">
        <v>4781480000000</v>
      </c>
      <c r="AC19" s="5">
        <v>5382042000000</v>
      </c>
      <c r="AD19" s="7">
        <f t="shared" si="5"/>
        <v>0.8884137284696032</v>
      </c>
      <c r="AE19" s="7">
        <f t="shared" si="6"/>
        <v>0.8884137284696032</v>
      </c>
    </row>
    <row r="20" spans="1:31" x14ac:dyDescent="0.25">
      <c r="A20" s="3"/>
      <c r="B20" s="4"/>
      <c r="C20" s="3"/>
      <c r="D20" s="3">
        <v>2021</v>
      </c>
      <c r="E20" s="3"/>
      <c r="F20" s="5">
        <v>1917974000000</v>
      </c>
      <c r="G20" s="5">
        <v>5319197000000</v>
      </c>
      <c r="H20" s="7">
        <f t="shared" si="10"/>
        <v>0.36057585383658475</v>
      </c>
      <c r="I20" s="7">
        <f t="shared" si="12"/>
        <v>0.43269102460390169</v>
      </c>
      <c r="J20" s="5">
        <v>3502576000000</v>
      </c>
      <c r="K20" s="5">
        <v>1584602000000</v>
      </c>
      <c r="L20" s="5">
        <f t="shared" si="13"/>
        <v>1917974000000</v>
      </c>
      <c r="M20" s="5">
        <v>2106657000000</v>
      </c>
      <c r="N20" s="5">
        <v>5319197000000</v>
      </c>
      <c r="O20" s="7">
        <f t="shared" si="8"/>
        <v>0.39604793731083848</v>
      </c>
      <c r="P20" s="7">
        <f t="shared" si="2"/>
        <v>0.55446711223517386</v>
      </c>
      <c r="Q20" s="5">
        <v>344014000000</v>
      </c>
      <c r="R20" s="5">
        <v>5319197000000</v>
      </c>
      <c r="S20" s="7">
        <f t="shared" si="3"/>
        <v>6.4674047605305832E-2</v>
      </c>
      <c r="T20" s="7">
        <f t="shared" si="4"/>
        <v>0.21342435709750923</v>
      </c>
      <c r="U20" s="5">
        <v>3230915000000</v>
      </c>
      <c r="V20" s="5">
        <v>2088282000000</v>
      </c>
      <c r="W20" s="7">
        <f t="shared" si="9"/>
        <v>1.5471641282163999</v>
      </c>
      <c r="X20" s="7">
        <f t="shared" si="1"/>
        <v>0.92829847692983991</v>
      </c>
      <c r="Y20" s="5">
        <v>5319197000000</v>
      </c>
      <c r="Z20" s="5">
        <v>2088282000000</v>
      </c>
      <c r="AA20" s="5">
        <f t="shared" si="11"/>
        <v>3230915000000</v>
      </c>
      <c r="AB20" s="5">
        <v>6042002000000</v>
      </c>
      <c r="AC20" s="5">
        <v>5319197000000</v>
      </c>
      <c r="AD20" s="7">
        <f t="shared" si="5"/>
        <v>1.1358861121330908</v>
      </c>
      <c r="AE20" s="7">
        <f t="shared" si="6"/>
        <v>1.1358861121330908</v>
      </c>
    </row>
    <row r="21" spans="1:31" x14ac:dyDescent="0.25">
      <c r="A21" s="3"/>
      <c r="B21" s="4"/>
      <c r="C21" s="3"/>
      <c r="D21" s="3">
        <v>2022</v>
      </c>
      <c r="E21" s="3"/>
      <c r="F21" s="5">
        <v>2688691000000</v>
      </c>
      <c r="G21" s="5">
        <v>7434287000000</v>
      </c>
      <c r="H21" s="7">
        <f t="shared" si="10"/>
        <v>0.36166090978193338</v>
      </c>
      <c r="I21" s="7">
        <f t="shared" si="12"/>
        <v>0.43399309173832007</v>
      </c>
      <c r="J21" s="5">
        <v>4834403000000</v>
      </c>
      <c r="K21" s="5">
        <v>2145712000000</v>
      </c>
      <c r="L21" s="5">
        <f t="shared" si="13"/>
        <v>2688691000000</v>
      </c>
      <c r="M21" s="5">
        <v>3296331000000</v>
      </c>
      <c r="N21" s="5">
        <v>7434287000000</v>
      </c>
      <c r="O21" s="7">
        <f t="shared" si="8"/>
        <v>0.44339571501611386</v>
      </c>
      <c r="P21" s="7">
        <f t="shared" si="2"/>
        <v>0.6207540010225594</v>
      </c>
      <c r="Q21" s="5">
        <v>1537032000000</v>
      </c>
      <c r="R21" s="5">
        <v>7434287000000</v>
      </c>
      <c r="S21" s="7">
        <f t="shared" si="3"/>
        <v>0.20674908030857567</v>
      </c>
      <c r="T21" s="7">
        <f t="shared" si="4"/>
        <v>0.68227196501829968</v>
      </c>
      <c r="U21" s="5">
        <v>4485474000000</v>
      </c>
      <c r="V21" s="5">
        <v>2948813000000</v>
      </c>
      <c r="W21" s="7">
        <f t="shared" si="9"/>
        <v>1.5211117151206266</v>
      </c>
      <c r="X21" s="7">
        <f t="shared" si="1"/>
        <v>0.91266702907237596</v>
      </c>
      <c r="Y21" s="5">
        <v>7434287000000</v>
      </c>
      <c r="Z21" s="5">
        <v>2948813000000</v>
      </c>
      <c r="AA21" s="5">
        <f t="shared" si="11"/>
        <v>4485474000000</v>
      </c>
      <c r="AB21" s="5">
        <v>9801240000000</v>
      </c>
      <c r="AC21" s="5">
        <v>7434287000000</v>
      </c>
      <c r="AD21" s="7">
        <f t="shared" si="5"/>
        <v>1.3183833231081878</v>
      </c>
      <c r="AE21" s="7">
        <f t="shared" si="6"/>
        <v>1.3183833231081878</v>
      </c>
    </row>
    <row r="22" spans="1:31" x14ac:dyDescent="0.25">
      <c r="A22" s="3"/>
      <c r="B22" s="4"/>
      <c r="C22" s="3"/>
      <c r="D22" s="3">
        <v>2023</v>
      </c>
      <c r="E22" s="3"/>
      <c r="F22" s="5">
        <v>2778539000000</v>
      </c>
      <c r="G22" s="5">
        <v>10803580000000</v>
      </c>
      <c r="H22" s="7">
        <f t="shared" si="10"/>
        <v>0.25718687694264308</v>
      </c>
      <c r="I22" s="7">
        <f t="shared" si="12"/>
        <v>0.30862425233117169</v>
      </c>
      <c r="J22" s="5">
        <v>6442189000000</v>
      </c>
      <c r="K22" s="5">
        <v>3663650000000</v>
      </c>
      <c r="L22" s="5">
        <f t="shared" si="13"/>
        <v>2778539000000</v>
      </c>
      <c r="M22" s="5">
        <v>4553493000000</v>
      </c>
      <c r="N22" s="5">
        <v>10803580000000</v>
      </c>
      <c r="O22" s="7">
        <f t="shared" si="8"/>
        <v>0.42148000940429003</v>
      </c>
      <c r="P22" s="7">
        <f t="shared" si="2"/>
        <v>0.59007201316600599</v>
      </c>
      <c r="Q22" s="5">
        <v>1867946000000</v>
      </c>
      <c r="R22" s="5">
        <v>10803580000000</v>
      </c>
      <c r="S22" s="7">
        <f t="shared" si="3"/>
        <v>0.17290064959948462</v>
      </c>
      <c r="T22" s="7">
        <f t="shared" si="4"/>
        <v>0.57057214367829923</v>
      </c>
      <c r="U22" s="5">
        <v>5877355000000</v>
      </c>
      <c r="V22" s="5">
        <v>4926225000000</v>
      </c>
      <c r="W22" s="7">
        <f t="shared" si="9"/>
        <v>1.1930748189536613</v>
      </c>
      <c r="X22" s="7">
        <f t="shared" si="1"/>
        <v>0.71584489137219676</v>
      </c>
      <c r="Y22" s="5">
        <v>10803580000000</v>
      </c>
      <c r="Z22" s="5">
        <v>4926225000000</v>
      </c>
      <c r="AA22" s="5">
        <f t="shared" si="11"/>
        <v>5877355000000</v>
      </c>
      <c r="AB22" s="5">
        <v>13558595000000</v>
      </c>
      <c r="AC22" s="5">
        <v>10803580000000</v>
      </c>
      <c r="AD22" s="7">
        <f t="shared" si="5"/>
        <v>1.2550094505710143</v>
      </c>
      <c r="AE22" s="7">
        <f t="shared" si="6"/>
        <v>1.2550094505710143</v>
      </c>
    </row>
    <row r="23" spans="1:31" x14ac:dyDescent="0.25">
      <c r="A23" s="3" t="s">
        <v>49</v>
      </c>
      <c r="B23" s="4" t="s">
        <v>9</v>
      </c>
      <c r="C23" s="3" t="s">
        <v>21</v>
      </c>
      <c r="D23" s="3">
        <v>2019</v>
      </c>
      <c r="E23" s="3" t="s">
        <v>84</v>
      </c>
      <c r="F23" s="5">
        <v>-643082000000</v>
      </c>
      <c r="G23" s="5">
        <v>4990309000000</v>
      </c>
      <c r="H23" s="7">
        <f t="shared" si="10"/>
        <v>-0.12886616840760762</v>
      </c>
      <c r="I23" s="7">
        <f t="shared" si="12"/>
        <v>-0.15463940208912913</v>
      </c>
      <c r="J23" s="5">
        <v>2255382000000</v>
      </c>
      <c r="K23" s="5">
        <v>2898464000000</v>
      </c>
      <c r="L23" s="5">
        <f t="shared" si="13"/>
        <v>-643082000000</v>
      </c>
      <c r="M23" s="5">
        <v>837640000000</v>
      </c>
      <c r="N23" s="5">
        <v>4990309000000</v>
      </c>
      <c r="O23" s="7">
        <f t="shared" si="8"/>
        <v>0.16785333333066149</v>
      </c>
      <c r="P23" s="7">
        <f t="shared" si="2"/>
        <v>0.23499466666292607</v>
      </c>
      <c r="Q23" s="5">
        <v>278023000000</v>
      </c>
      <c r="R23" s="5">
        <v>4990309000000</v>
      </c>
      <c r="S23" s="7">
        <f t="shared" si="3"/>
        <v>5.5712582126677929E-2</v>
      </c>
      <c r="T23" s="7">
        <f t="shared" si="4"/>
        <v>0.18385152101803715</v>
      </c>
      <c r="U23" s="5">
        <v>1220999000000</v>
      </c>
      <c r="V23" s="5">
        <v>3769310000000</v>
      </c>
      <c r="W23" s="7">
        <f t="shared" si="9"/>
        <v>0.32393170102750901</v>
      </c>
      <c r="X23" s="7">
        <f t="shared" si="1"/>
        <v>0.1943590206165054</v>
      </c>
      <c r="Y23" s="5">
        <v>4990309000000</v>
      </c>
      <c r="Z23" s="5">
        <v>3769310000000</v>
      </c>
      <c r="AA23" s="5">
        <f t="shared" si="11"/>
        <v>1220999000000</v>
      </c>
      <c r="AB23" s="5">
        <v>11625313000000</v>
      </c>
      <c r="AC23" s="5">
        <v>4990309000000</v>
      </c>
      <c r="AD23" s="7">
        <f t="shared" si="5"/>
        <v>2.3295777876680583</v>
      </c>
      <c r="AE23" s="7">
        <f t="shared" si="6"/>
        <v>2.3295777876680583</v>
      </c>
    </row>
    <row r="24" spans="1:31" x14ac:dyDescent="0.25">
      <c r="A24" s="3"/>
      <c r="B24" s="4"/>
      <c r="C24" s="3"/>
      <c r="D24" s="3">
        <v>2020</v>
      </c>
      <c r="E24" s="3"/>
      <c r="F24" s="5">
        <v>-1190099000000</v>
      </c>
      <c r="G24" s="5">
        <v>5923693000000</v>
      </c>
      <c r="H24" s="7">
        <f t="shared" si="10"/>
        <v>-0.20090490847516912</v>
      </c>
      <c r="I24" s="7">
        <f t="shared" si="12"/>
        <v>-0.24108589017020293</v>
      </c>
      <c r="J24" s="5">
        <v>2205519000000</v>
      </c>
      <c r="K24" s="5">
        <v>3395618000000</v>
      </c>
      <c r="L24" s="5">
        <f t="shared" si="13"/>
        <v>-1190099000000</v>
      </c>
      <c r="M24" s="5">
        <v>975806000000</v>
      </c>
      <c r="N24" s="5">
        <v>5923693000000</v>
      </c>
      <c r="O24" s="7">
        <f t="shared" si="8"/>
        <v>0.16472933354243713</v>
      </c>
      <c r="P24" s="7">
        <f t="shared" si="2"/>
        <v>0.23062106695941195</v>
      </c>
      <c r="Q24" s="5">
        <v>268015000000</v>
      </c>
      <c r="R24" s="5">
        <v>5923693000000</v>
      </c>
      <c r="S24" s="7">
        <f t="shared" si="3"/>
        <v>4.5244579690405969E-2</v>
      </c>
      <c r="T24" s="7">
        <f t="shared" si="4"/>
        <v>0.14930711297833968</v>
      </c>
      <c r="U24" s="5">
        <v>1398703000000</v>
      </c>
      <c r="V24" s="5">
        <v>4524990000000</v>
      </c>
      <c r="W24" s="7">
        <f t="shared" si="9"/>
        <v>0.30910631846700215</v>
      </c>
      <c r="X24" s="7">
        <f t="shared" si="1"/>
        <v>0.18546379108020128</v>
      </c>
      <c r="Y24" s="5">
        <v>5923693000000</v>
      </c>
      <c r="Z24" s="5">
        <v>4524990000000</v>
      </c>
      <c r="AA24" s="5">
        <f t="shared" si="11"/>
        <v>1398703000000</v>
      </c>
      <c r="AB24" s="5">
        <v>12659705000000</v>
      </c>
      <c r="AC24" s="5">
        <v>5923693000000</v>
      </c>
      <c r="AD24" s="7">
        <f t="shared" si="5"/>
        <v>2.137130502880551</v>
      </c>
      <c r="AE24" s="7">
        <f t="shared" si="6"/>
        <v>2.137130502880551</v>
      </c>
    </row>
    <row r="25" spans="1:31" x14ac:dyDescent="0.25">
      <c r="A25" s="3"/>
      <c r="B25" s="4"/>
      <c r="C25" s="3"/>
      <c r="D25" s="3">
        <v>2021</v>
      </c>
      <c r="E25" s="3"/>
      <c r="F25" s="5">
        <v>-1156079000000</v>
      </c>
      <c r="G25" s="5">
        <v>6344016000000</v>
      </c>
      <c r="H25" s="7">
        <f t="shared" si="10"/>
        <v>-0.18223141303552828</v>
      </c>
      <c r="I25" s="7">
        <f t="shared" si="12"/>
        <v>-0.21867769564263392</v>
      </c>
      <c r="J25" s="5">
        <v>2535858000000</v>
      </c>
      <c r="K25" s="5">
        <v>3691937000000</v>
      </c>
      <c r="L25" s="5">
        <f t="shared" si="13"/>
        <v>-1156079000000</v>
      </c>
      <c r="M25" s="5">
        <v>1189926000000</v>
      </c>
      <c r="N25" s="5">
        <v>6344016000000</v>
      </c>
      <c r="O25" s="7">
        <f t="shared" si="8"/>
        <v>0.18756667700711979</v>
      </c>
      <c r="P25" s="7">
        <f t="shared" si="2"/>
        <v>0.26259334780996768</v>
      </c>
      <c r="Q25" s="5">
        <v>333255000000</v>
      </c>
      <c r="R25" s="5">
        <v>6344016000000</v>
      </c>
      <c r="S25" s="7">
        <f t="shared" si="3"/>
        <v>5.2530605219154557E-2</v>
      </c>
      <c r="T25" s="7">
        <f t="shared" si="4"/>
        <v>0.17335099722321004</v>
      </c>
      <c r="U25" s="5">
        <v>1616317000000</v>
      </c>
      <c r="V25" s="5">
        <v>4727699000000</v>
      </c>
      <c r="W25" s="7">
        <f t="shared" si="9"/>
        <v>0.34188238295204498</v>
      </c>
      <c r="X25" s="7">
        <f t="shared" si="1"/>
        <v>0.20512942977122697</v>
      </c>
      <c r="Y25" s="5">
        <v>6344016000000</v>
      </c>
      <c r="Z25" s="5">
        <v>4727699000000</v>
      </c>
      <c r="AA25" s="5">
        <f t="shared" si="11"/>
        <v>1616317000000</v>
      </c>
      <c r="AB25" s="5">
        <v>13584036000000</v>
      </c>
      <c r="AC25" s="5">
        <v>6344016000000</v>
      </c>
      <c r="AD25" s="7">
        <f t="shared" si="5"/>
        <v>2.1412360876769543</v>
      </c>
      <c r="AE25" s="7">
        <f t="shared" si="6"/>
        <v>2.1412360876769543</v>
      </c>
    </row>
    <row r="26" spans="1:31" x14ac:dyDescent="0.25">
      <c r="A26" s="3"/>
      <c r="B26" s="4"/>
      <c r="C26" s="3"/>
      <c r="D26" s="3">
        <v>2022</v>
      </c>
      <c r="E26" s="3"/>
      <c r="F26" s="5">
        <v>-892846000000</v>
      </c>
      <c r="G26" s="5">
        <v>6905148000000</v>
      </c>
      <c r="H26" s="7">
        <f t="shared" si="10"/>
        <v>-0.12930150085124895</v>
      </c>
      <c r="I26" s="7">
        <f t="shared" si="12"/>
        <v>-0.15516180102149874</v>
      </c>
      <c r="J26" s="5">
        <v>2873858000000</v>
      </c>
      <c r="K26" s="5">
        <v>3766704000000</v>
      </c>
      <c r="L26" s="5">
        <f t="shared" si="13"/>
        <v>-892846000000</v>
      </c>
      <c r="M26" s="5">
        <v>1580347000000</v>
      </c>
      <c r="N26" s="5">
        <v>6905148000000</v>
      </c>
      <c r="O26" s="7">
        <f t="shared" si="8"/>
        <v>0.22886504387740855</v>
      </c>
      <c r="P26" s="7">
        <f t="shared" si="2"/>
        <v>0.32041106142837195</v>
      </c>
      <c r="Q26" s="5">
        <v>495021000000</v>
      </c>
      <c r="R26" s="5">
        <v>6905148000000</v>
      </c>
      <c r="S26" s="7">
        <f t="shared" si="3"/>
        <v>7.1688687918057659E-2</v>
      </c>
      <c r="T26" s="7">
        <f t="shared" si="4"/>
        <v>0.23657267012959027</v>
      </c>
      <c r="U26" s="5">
        <v>1986727000000</v>
      </c>
      <c r="V26" s="5">
        <v>4918421000000</v>
      </c>
      <c r="W26" s="7">
        <f t="shared" si="9"/>
        <v>0.40393593797684257</v>
      </c>
      <c r="X26" s="7">
        <f t="shared" si="1"/>
        <v>0.24236156278610554</v>
      </c>
      <c r="Y26" s="5">
        <v>6905148000000</v>
      </c>
      <c r="Z26" s="5">
        <v>4918421000000</v>
      </c>
      <c r="AA26" s="5">
        <f t="shared" si="11"/>
        <v>1986727000000</v>
      </c>
      <c r="AB26" s="5">
        <v>15623654000000</v>
      </c>
      <c r="AC26" s="5">
        <v>6905148000000</v>
      </c>
      <c r="AD26" s="7">
        <f t="shared" si="5"/>
        <v>2.2626095776658226</v>
      </c>
      <c r="AE26" s="7">
        <f t="shared" si="6"/>
        <v>2.2626095776658226</v>
      </c>
    </row>
    <row r="27" spans="1:31" x14ac:dyDescent="0.25">
      <c r="A27" s="3"/>
      <c r="B27" s="4"/>
      <c r="C27" s="3"/>
      <c r="D27" s="3">
        <v>2023</v>
      </c>
      <c r="E27" s="3"/>
      <c r="F27" s="5">
        <v>-177466000000</v>
      </c>
      <c r="G27" s="5">
        <v>7786109000000</v>
      </c>
      <c r="H27" s="7">
        <f t="shared" si="10"/>
        <v>-2.2792642640887765E-2</v>
      </c>
      <c r="I27" s="7">
        <f t="shared" si="12"/>
        <v>-2.7351171169065318E-2</v>
      </c>
      <c r="J27" s="5">
        <v>3185637000000</v>
      </c>
      <c r="K27" s="5">
        <v>3363103000000</v>
      </c>
      <c r="L27" s="5">
        <f t="shared" si="13"/>
        <v>-177466000000</v>
      </c>
      <c r="M27" s="5">
        <v>1976099000000</v>
      </c>
      <c r="N27" s="5">
        <v>7786109000000</v>
      </c>
      <c r="O27" s="7">
        <f t="shared" si="8"/>
        <v>0.25379801387316825</v>
      </c>
      <c r="P27" s="7">
        <f t="shared" si="2"/>
        <v>0.35531721942243555</v>
      </c>
      <c r="Q27" s="5">
        <v>635940000000</v>
      </c>
      <c r="R27" s="5">
        <v>7786109000000</v>
      </c>
      <c r="S27" s="7">
        <f t="shared" si="3"/>
        <v>8.1676226212605035E-2</v>
      </c>
      <c r="T27" s="7">
        <f t="shared" si="4"/>
        <v>0.26953154650159661</v>
      </c>
      <c r="U27" s="5">
        <v>3912434000000</v>
      </c>
      <c r="V27" s="5">
        <v>3873675000000</v>
      </c>
      <c r="W27" s="7">
        <f t="shared" si="9"/>
        <v>1.0100057438995269</v>
      </c>
      <c r="X27" s="7">
        <f t="shared" si="1"/>
        <v>0.60600344633971615</v>
      </c>
      <c r="Y27" s="5">
        <v>7786109000000</v>
      </c>
      <c r="Z27" s="5">
        <v>3873675000000</v>
      </c>
      <c r="AA27" s="5">
        <f t="shared" si="11"/>
        <v>3912434000000</v>
      </c>
      <c r="AB27" s="5">
        <v>17351152000000</v>
      </c>
      <c r="AC27" s="5">
        <v>7786109000000</v>
      </c>
      <c r="AD27" s="7">
        <f t="shared" si="5"/>
        <v>2.2284753527082652</v>
      </c>
      <c r="AE27" s="7">
        <f t="shared" si="6"/>
        <v>2.2284753527082652</v>
      </c>
    </row>
    <row r="28" spans="1:31" x14ac:dyDescent="0.25">
      <c r="A28" s="3" t="s">
        <v>50</v>
      </c>
      <c r="B28" s="4" t="s">
        <v>10</v>
      </c>
      <c r="C28" s="3" t="s">
        <v>22</v>
      </c>
      <c r="D28" s="3">
        <v>2019</v>
      </c>
      <c r="E28" s="3" t="s">
        <v>84</v>
      </c>
      <c r="F28" s="5">
        <v>2882021000000</v>
      </c>
      <c r="G28" s="5">
        <v>5649823000000</v>
      </c>
      <c r="H28" s="7">
        <f t="shared" si="10"/>
        <v>0.5101081927699328</v>
      </c>
      <c r="I28" s="7">
        <f t="shared" si="12"/>
        <v>0.61212983132391929</v>
      </c>
      <c r="J28" s="5">
        <v>4017659000000</v>
      </c>
      <c r="K28" s="5">
        <v>1135638000000</v>
      </c>
      <c r="L28" s="5">
        <f t="shared" si="13"/>
        <v>2882021000000</v>
      </c>
      <c r="M28" s="5">
        <v>3970557000000</v>
      </c>
      <c r="N28" s="5">
        <v>5649823000000</v>
      </c>
      <c r="O28" s="7">
        <f t="shared" si="8"/>
        <v>0.70277546747924668</v>
      </c>
      <c r="P28" s="7">
        <f t="shared" si="2"/>
        <v>0.98388565447094534</v>
      </c>
      <c r="Q28" s="5">
        <v>733161000000</v>
      </c>
      <c r="R28" s="5">
        <v>5649823000000</v>
      </c>
      <c r="S28" s="7">
        <f t="shared" si="3"/>
        <v>0.12976707411895913</v>
      </c>
      <c r="T28" s="7">
        <f t="shared" si="4"/>
        <v>0.42823134459256512</v>
      </c>
      <c r="U28" s="5">
        <v>4168930000000</v>
      </c>
      <c r="V28" s="5">
        <v>1480893000000</v>
      </c>
      <c r="W28" s="7">
        <f t="shared" si="9"/>
        <v>2.8151459963684076</v>
      </c>
      <c r="X28" s="7">
        <f t="shared" si="1"/>
        <v>1.6890875978210445</v>
      </c>
      <c r="Y28" s="5">
        <v>5649823000000</v>
      </c>
      <c r="Z28" s="5">
        <v>1480893000000</v>
      </c>
      <c r="AA28" s="5">
        <f t="shared" si="11"/>
        <v>4168930000000</v>
      </c>
      <c r="AB28" s="5">
        <v>5596398000000</v>
      </c>
      <c r="AC28" s="5">
        <v>5649823000000</v>
      </c>
      <c r="AD28" s="7">
        <f t="shared" si="5"/>
        <v>0.99054395155388053</v>
      </c>
      <c r="AE28" s="7">
        <f t="shared" si="6"/>
        <v>0.99054395155388053</v>
      </c>
    </row>
    <row r="29" spans="1:31" x14ac:dyDescent="0.25">
      <c r="A29" s="3"/>
      <c r="B29" s="4"/>
      <c r="C29" s="3"/>
      <c r="D29" s="3">
        <v>2020</v>
      </c>
      <c r="E29" s="3"/>
      <c r="F29" s="5">
        <v>2275196000000</v>
      </c>
      <c r="G29" s="5">
        <v>5285218000000</v>
      </c>
      <c r="H29" s="7">
        <f t="shared" si="10"/>
        <v>0.43048290534089606</v>
      </c>
      <c r="I29" s="7">
        <f t="shared" si="12"/>
        <v>0.51657948640907525</v>
      </c>
      <c r="J29" s="5">
        <v>3200854000000</v>
      </c>
      <c r="K29" s="5">
        <v>925658000000</v>
      </c>
      <c r="L29" s="5">
        <f t="shared" si="13"/>
        <v>2275196000000</v>
      </c>
      <c r="M29" s="5">
        <v>3494559000000</v>
      </c>
      <c r="N29" s="5">
        <v>5285218000000</v>
      </c>
      <c r="O29" s="7">
        <f t="shared" si="8"/>
        <v>0.66119486462053223</v>
      </c>
      <c r="P29" s="7">
        <f t="shared" si="2"/>
        <v>0.92567281046874506</v>
      </c>
      <c r="Q29" s="5">
        <v>181445000000</v>
      </c>
      <c r="R29" s="5">
        <v>5285218000000</v>
      </c>
      <c r="S29" s="7">
        <f t="shared" si="3"/>
        <v>3.4330655802655631E-2</v>
      </c>
      <c r="T29" s="7">
        <f t="shared" si="4"/>
        <v>0.11329116414876357</v>
      </c>
      <c r="U29" s="5">
        <v>3718744000000</v>
      </c>
      <c r="V29" s="5">
        <v>1566474000000</v>
      </c>
      <c r="W29" s="7">
        <f t="shared" si="9"/>
        <v>2.3739583293434809</v>
      </c>
      <c r="X29" s="7">
        <f t="shared" si="1"/>
        <v>1.4243749976060884</v>
      </c>
      <c r="Y29" s="5">
        <v>5285218000000</v>
      </c>
      <c r="Z29" s="5">
        <v>1566474000000</v>
      </c>
      <c r="AA29" s="5">
        <f t="shared" si="11"/>
        <v>3718744000000</v>
      </c>
      <c r="AB29" s="5">
        <v>2527951000000</v>
      </c>
      <c r="AC29" s="5">
        <v>5285218000000</v>
      </c>
      <c r="AD29" s="7">
        <f t="shared" si="5"/>
        <v>0.47830590904670345</v>
      </c>
      <c r="AE29" s="7">
        <f t="shared" si="6"/>
        <v>0.47830590904670345</v>
      </c>
    </row>
    <row r="30" spans="1:31" x14ac:dyDescent="0.25">
      <c r="A30" s="3"/>
      <c r="B30" s="4"/>
      <c r="C30" s="3"/>
      <c r="D30" s="3">
        <v>2021</v>
      </c>
      <c r="E30" s="3"/>
      <c r="F30" s="5">
        <v>2339698000000</v>
      </c>
      <c r="G30" s="5">
        <v>5085410000000</v>
      </c>
      <c r="H30" s="7">
        <f t="shared" si="10"/>
        <v>0.4600805048167208</v>
      </c>
      <c r="I30" s="7">
        <f t="shared" si="12"/>
        <v>0.55209660578006492</v>
      </c>
      <c r="J30" s="5">
        <v>3241685000000</v>
      </c>
      <c r="K30" s="5">
        <v>901987000000</v>
      </c>
      <c r="L30" s="5">
        <f t="shared" si="13"/>
        <v>2339698000000</v>
      </c>
      <c r="M30" s="5">
        <v>3655134000000</v>
      </c>
      <c r="N30" s="5">
        <v>5085410000000</v>
      </c>
      <c r="O30" s="7">
        <f t="shared" si="8"/>
        <v>0.71874912740565655</v>
      </c>
      <c r="P30" s="7">
        <f t="shared" si="2"/>
        <v>1.006248778367919</v>
      </c>
      <c r="Q30" s="5">
        <v>191611000000</v>
      </c>
      <c r="R30" s="5">
        <v>5085410000000</v>
      </c>
      <c r="S30" s="7">
        <f t="shared" si="3"/>
        <v>3.7678574588872873E-2</v>
      </c>
      <c r="T30" s="7">
        <f t="shared" si="4"/>
        <v>0.12433929614328047</v>
      </c>
      <c r="U30" s="5">
        <v>3596823000000</v>
      </c>
      <c r="V30" s="5">
        <v>1488587000000</v>
      </c>
      <c r="W30" s="7">
        <f t="shared" si="9"/>
        <v>2.4162665668852408</v>
      </c>
      <c r="X30" s="7">
        <f t="shared" si="1"/>
        <v>1.4497599401311445</v>
      </c>
      <c r="Y30" s="5">
        <v>5085410000000</v>
      </c>
      <c r="Z30" s="5">
        <v>1488587000000</v>
      </c>
      <c r="AA30" s="5">
        <f t="shared" si="11"/>
        <v>3596823000000</v>
      </c>
      <c r="AB30" s="5">
        <v>2592682000000</v>
      </c>
      <c r="AC30" s="5">
        <v>5085410000000</v>
      </c>
      <c r="AD30" s="7">
        <f t="shared" si="5"/>
        <v>0.50982752619749439</v>
      </c>
      <c r="AE30" s="7">
        <f t="shared" si="6"/>
        <v>0.50982752619749439</v>
      </c>
    </row>
    <row r="31" spans="1:31" x14ac:dyDescent="0.25">
      <c r="A31" s="3"/>
      <c r="B31" s="4"/>
      <c r="C31" s="3"/>
      <c r="D31" s="3">
        <v>2022</v>
      </c>
      <c r="E31" s="3"/>
      <c r="F31" s="5">
        <v>2484291000000</v>
      </c>
      <c r="G31" s="5">
        <v>5235114000000</v>
      </c>
      <c r="H31" s="7">
        <f t="shared" si="10"/>
        <v>0.47454382082223995</v>
      </c>
      <c r="I31" s="7">
        <f t="shared" si="12"/>
        <v>0.56945258498668794</v>
      </c>
      <c r="J31" s="5">
        <v>3418907000000</v>
      </c>
      <c r="K31" s="5">
        <v>934616000000</v>
      </c>
      <c r="L31" s="5">
        <f t="shared" si="13"/>
        <v>2484291000000</v>
      </c>
      <c r="M31" s="5">
        <v>3860849000000</v>
      </c>
      <c r="N31" s="5">
        <v>5235114000000</v>
      </c>
      <c r="O31" s="7">
        <f t="shared" si="8"/>
        <v>0.73749091232779262</v>
      </c>
      <c r="P31" s="7">
        <f t="shared" si="2"/>
        <v>1.0324872772589095</v>
      </c>
      <c r="Q31" s="5">
        <v>425106000000</v>
      </c>
      <c r="R31" s="5">
        <v>5235114000000</v>
      </c>
      <c r="S31" s="7">
        <f t="shared" si="3"/>
        <v>8.1202816213744339E-2</v>
      </c>
      <c r="T31" s="7">
        <f t="shared" si="4"/>
        <v>0.26796929350535631</v>
      </c>
      <c r="U31" s="5">
        <v>3728476000000</v>
      </c>
      <c r="V31" s="5">
        <v>1506638000000</v>
      </c>
      <c r="W31" s="7">
        <f t="shared" si="9"/>
        <v>2.474699297376012</v>
      </c>
      <c r="X31" s="7">
        <f t="shared" si="1"/>
        <v>1.4848195784256071</v>
      </c>
      <c r="Y31" s="5">
        <v>5235114000000</v>
      </c>
      <c r="Z31" s="5">
        <v>1506638000000</v>
      </c>
      <c r="AA31" s="5">
        <f t="shared" si="11"/>
        <v>3728476000000</v>
      </c>
      <c r="AB31" s="5">
        <v>2996613000000</v>
      </c>
      <c r="AC31" s="5">
        <v>5235114000000</v>
      </c>
      <c r="AD31" s="7">
        <f t="shared" si="5"/>
        <v>0.57240644616335001</v>
      </c>
      <c r="AE31" s="7">
        <f t="shared" si="6"/>
        <v>0.57240644616335001</v>
      </c>
    </row>
    <row r="32" spans="1:31" x14ac:dyDescent="0.25">
      <c r="A32" s="3"/>
      <c r="B32" s="4"/>
      <c r="C32" s="3"/>
      <c r="D32" s="3">
        <v>2023</v>
      </c>
      <c r="E32" s="3"/>
      <c r="F32" s="5">
        <v>2382426000000</v>
      </c>
      <c r="G32" s="5">
        <v>4894919000000</v>
      </c>
      <c r="H32" s="7">
        <f t="shared" si="10"/>
        <v>0.48671408045771541</v>
      </c>
      <c r="I32" s="7">
        <f t="shared" si="12"/>
        <v>0.58405689654925852</v>
      </c>
      <c r="J32" s="5">
        <v>3254010000000</v>
      </c>
      <c r="K32" s="5">
        <v>871584000000</v>
      </c>
      <c r="L32" s="5">
        <f t="shared" si="13"/>
        <v>2382426000000</v>
      </c>
      <c r="M32" s="5">
        <v>3854239000000</v>
      </c>
      <c r="N32" s="5">
        <v>4894919000000</v>
      </c>
      <c r="O32" s="7">
        <f t="shared" si="8"/>
        <v>0.78739586906341041</v>
      </c>
      <c r="P32" s="7">
        <f t="shared" si="2"/>
        <v>1.1023542166887745</v>
      </c>
      <c r="Q32" s="5">
        <v>338525000000</v>
      </c>
      <c r="R32" s="5">
        <v>4894919000000</v>
      </c>
      <c r="S32" s="7">
        <f t="shared" si="3"/>
        <v>6.9158447770024389E-2</v>
      </c>
      <c r="T32" s="7">
        <f t="shared" si="4"/>
        <v>0.22822287764108048</v>
      </c>
      <c r="U32" s="5">
        <v>3577459000000</v>
      </c>
      <c r="V32" s="5">
        <v>1317460000000</v>
      </c>
      <c r="W32" s="7">
        <f t="shared" si="9"/>
        <v>2.7154213410653836</v>
      </c>
      <c r="X32" s="7">
        <f t="shared" si="1"/>
        <v>1.6292528046392301</v>
      </c>
      <c r="Y32" s="5">
        <v>4894919000000</v>
      </c>
      <c r="Z32" s="5">
        <v>1317460000000</v>
      </c>
      <c r="AA32" s="5">
        <f t="shared" si="11"/>
        <v>3577459000000</v>
      </c>
      <c r="AB32" s="5">
        <v>2744427000000</v>
      </c>
      <c r="AC32" s="5">
        <v>4894919000000</v>
      </c>
      <c r="AD32" s="7">
        <f t="shared" si="5"/>
        <v>0.56066852178759241</v>
      </c>
      <c r="AE32" s="7">
        <f t="shared" si="6"/>
        <v>0.56066852178759241</v>
      </c>
    </row>
    <row r="33" spans="1:31" x14ac:dyDescent="0.25">
      <c r="A33" s="3" t="s">
        <v>51</v>
      </c>
      <c r="B33" s="4" t="s">
        <v>11</v>
      </c>
      <c r="C33" s="3" t="s">
        <v>26</v>
      </c>
      <c r="D33" s="3">
        <v>2019</v>
      </c>
      <c r="E33" s="3" t="s">
        <v>85</v>
      </c>
      <c r="F33" s="5">
        <v>222223804050</v>
      </c>
      <c r="G33" s="5">
        <v>952496300846</v>
      </c>
      <c r="H33" s="7">
        <f t="shared" si="10"/>
        <v>0.23330673709978977</v>
      </c>
      <c r="I33" s="7">
        <f t="shared" si="12"/>
        <v>0.2799680845197477</v>
      </c>
      <c r="J33" s="5">
        <v>570849048409</v>
      </c>
      <c r="K33" s="5">
        <v>348625244359</v>
      </c>
      <c r="L33" s="5">
        <f t="shared" si="13"/>
        <v>222223804050</v>
      </c>
      <c r="M33" s="5">
        <v>264689333957</v>
      </c>
      <c r="N33" s="5">
        <v>952496300846</v>
      </c>
      <c r="O33" s="7">
        <f t="shared" si="8"/>
        <v>0.27789014374324073</v>
      </c>
      <c r="P33" s="7">
        <f t="shared" si="2"/>
        <v>0.38904620124053702</v>
      </c>
      <c r="Q33" s="5">
        <v>64038406949</v>
      </c>
      <c r="R33" s="5">
        <v>952496300846</v>
      </c>
      <c r="S33" s="7">
        <f t="shared" si="3"/>
        <v>6.7232184410712742E-2</v>
      </c>
      <c r="T33" s="7">
        <f t="shared" si="4"/>
        <v>0.22186620855535202</v>
      </c>
      <c r="U33" s="5">
        <v>547803234745</v>
      </c>
      <c r="V33" s="5">
        <v>404693066101</v>
      </c>
      <c r="W33" s="7">
        <f t="shared" si="9"/>
        <v>1.3536264409538554</v>
      </c>
      <c r="X33" s="7">
        <f t="shared" si="1"/>
        <v>0.81217586457231328</v>
      </c>
      <c r="Y33" s="5">
        <v>952496300846</v>
      </c>
      <c r="Z33" s="5">
        <v>404693066101</v>
      </c>
      <c r="AA33" s="5">
        <f t="shared" si="11"/>
        <v>547803234745</v>
      </c>
      <c r="AB33" s="5">
        <v>2397792415330</v>
      </c>
      <c r="AC33" s="5">
        <v>952496300846</v>
      </c>
      <c r="AD33" s="7">
        <f t="shared" si="5"/>
        <v>2.5173771417277937</v>
      </c>
      <c r="AE33" s="7">
        <f t="shared" si="6"/>
        <v>2.5173771417277937</v>
      </c>
    </row>
    <row r="34" spans="1:31" x14ac:dyDescent="0.25">
      <c r="A34" s="3"/>
      <c r="B34" s="4"/>
      <c r="C34" s="3"/>
      <c r="D34" s="3">
        <v>2020</v>
      </c>
      <c r="E34" s="3"/>
      <c r="F34" s="5">
        <v>112901085037</v>
      </c>
      <c r="G34" s="5">
        <v>1319134443995</v>
      </c>
      <c r="H34" s="7">
        <f t="shared" si="10"/>
        <v>8.5587246660832353E-2</v>
      </c>
      <c r="I34" s="7">
        <f t="shared" si="12"/>
        <v>0.10270469599299882</v>
      </c>
      <c r="J34" s="5">
        <v>625866677394</v>
      </c>
      <c r="K34" s="5">
        <v>512965592357</v>
      </c>
      <c r="L34" s="5">
        <f t="shared" si="13"/>
        <v>112901085037</v>
      </c>
      <c r="M34" s="5">
        <v>258687083714</v>
      </c>
      <c r="N34" s="5">
        <v>1319134443995</v>
      </c>
      <c r="O34" s="7">
        <f t="shared" si="8"/>
        <v>0.19610365333996277</v>
      </c>
      <c r="P34" s="7">
        <f t="shared" si="2"/>
        <v>0.27454511467594783</v>
      </c>
      <c r="Q34" s="5">
        <v>94284369099</v>
      </c>
      <c r="R34" s="5">
        <v>1319134443995</v>
      </c>
      <c r="S34" s="7">
        <f t="shared" si="3"/>
        <v>7.1474419857811985E-2</v>
      </c>
      <c r="T34" s="7">
        <f t="shared" si="4"/>
        <v>0.23586558553077955</v>
      </c>
      <c r="U34" s="5">
        <v>544504618940</v>
      </c>
      <c r="V34" s="5">
        <v>774629825055</v>
      </c>
      <c r="W34" s="7">
        <f t="shared" si="9"/>
        <v>0.70292235249441792</v>
      </c>
      <c r="X34" s="7">
        <f t="shared" si="1"/>
        <v>0.42175341149665074</v>
      </c>
      <c r="Y34" s="5">
        <v>1319134443995</v>
      </c>
      <c r="Z34" s="5">
        <v>774629825055</v>
      </c>
      <c r="AA34" s="5">
        <f t="shared" si="11"/>
        <v>544504618940</v>
      </c>
      <c r="AB34" s="5">
        <v>3011422750334</v>
      </c>
      <c r="AC34" s="5">
        <v>1319134443995</v>
      </c>
      <c r="AD34" s="7">
        <f t="shared" si="5"/>
        <v>2.2828778097961746</v>
      </c>
      <c r="AE34" s="7">
        <f t="shared" si="6"/>
        <v>2.2828778097961746</v>
      </c>
    </row>
    <row r="35" spans="1:31" x14ac:dyDescent="0.25">
      <c r="A35" s="3"/>
      <c r="B35" s="4"/>
      <c r="C35" s="3"/>
      <c r="D35" s="3">
        <v>2021</v>
      </c>
      <c r="E35" s="3"/>
      <c r="F35" s="5">
        <v>-21605895353</v>
      </c>
      <c r="G35" s="5">
        <v>1512036014160</v>
      </c>
      <c r="H35" s="7">
        <f t="shared" si="10"/>
        <v>-1.4289272974098431E-2</v>
      </c>
      <c r="I35" s="7">
        <f t="shared" si="12"/>
        <v>-1.7147127568918116E-2</v>
      </c>
      <c r="J35" s="5">
        <v>611545041641</v>
      </c>
      <c r="K35" s="5">
        <v>633150936994</v>
      </c>
      <c r="L35" s="5">
        <f t="shared" si="13"/>
        <v>-21605895353</v>
      </c>
      <c r="M35" s="5">
        <v>224239418650</v>
      </c>
      <c r="N35" s="5">
        <v>1512036014160</v>
      </c>
      <c r="O35" s="7">
        <f t="shared" si="8"/>
        <v>0.14830296140437799</v>
      </c>
      <c r="P35" s="7">
        <f t="shared" si="2"/>
        <v>0.20762414596612916</v>
      </c>
      <c r="Q35" s="5">
        <v>8515696324</v>
      </c>
      <c r="R35" s="5">
        <v>1512036014160</v>
      </c>
      <c r="S35" s="7">
        <f t="shared" si="3"/>
        <v>5.6319401418033219E-3</v>
      </c>
      <c r="T35" s="7">
        <f t="shared" si="4"/>
        <v>1.858540246795096E-2</v>
      </c>
      <c r="U35" s="5">
        <v>507064006771</v>
      </c>
      <c r="V35" s="5">
        <v>1004972007389</v>
      </c>
      <c r="W35" s="7">
        <f t="shared" si="9"/>
        <v>0.50455535382362937</v>
      </c>
      <c r="X35" s="7">
        <f t="shared" si="1"/>
        <v>0.3027332122941776</v>
      </c>
      <c r="Y35" s="5">
        <v>1512036014160</v>
      </c>
      <c r="Z35" s="5">
        <v>1004972007389</v>
      </c>
      <c r="AA35" s="5">
        <f t="shared" si="11"/>
        <v>507064006771</v>
      </c>
      <c r="AB35" s="5">
        <v>2887533821686</v>
      </c>
      <c r="AC35" s="5">
        <v>1512036014160</v>
      </c>
      <c r="AD35" s="7">
        <f t="shared" si="5"/>
        <v>1.9096991041513962</v>
      </c>
      <c r="AE35" s="7">
        <f t="shared" si="6"/>
        <v>1.9096991041513962</v>
      </c>
    </row>
    <row r="36" spans="1:31" x14ac:dyDescent="0.25">
      <c r="A36" s="3"/>
      <c r="B36" s="4"/>
      <c r="C36" s="3"/>
      <c r="D36" s="3">
        <v>2022</v>
      </c>
      <c r="E36" s="3"/>
      <c r="F36" s="5">
        <v>-100716582813</v>
      </c>
      <c r="G36" s="5">
        <v>1354418637499</v>
      </c>
      <c r="H36" s="7">
        <f t="shared" si="10"/>
        <v>-7.436148619379461E-2</v>
      </c>
      <c r="I36" s="7">
        <f t="shared" si="12"/>
        <v>-8.9233783432553532E-2</v>
      </c>
      <c r="J36" s="5">
        <v>519796958062</v>
      </c>
      <c r="K36" s="5">
        <v>620513540875</v>
      </c>
      <c r="L36" s="5">
        <f t="shared" si="13"/>
        <v>-100716582813</v>
      </c>
      <c r="M36" s="5">
        <v>141442941012</v>
      </c>
      <c r="N36" s="5">
        <v>1354418637499</v>
      </c>
      <c r="O36" s="7">
        <f t="shared" si="8"/>
        <v>0.10443074031614132</v>
      </c>
      <c r="P36" s="7">
        <f t="shared" si="2"/>
        <v>0.14620303644259783</v>
      </c>
      <c r="Q36" s="5">
        <v>86036967519</v>
      </c>
      <c r="R36" s="5">
        <v>1354418637499</v>
      </c>
      <c r="S36" s="7">
        <f t="shared" si="3"/>
        <v>6.3523171593290725E-2</v>
      </c>
      <c r="T36" s="7">
        <f t="shared" si="4"/>
        <v>0.20962646625785938</v>
      </c>
      <c r="U36" s="5">
        <v>426237663973</v>
      </c>
      <c r="V36" s="5">
        <v>928180973526</v>
      </c>
      <c r="W36" s="7">
        <f t="shared" si="9"/>
        <v>0.45921827330051418</v>
      </c>
      <c r="X36" s="7">
        <f t="shared" si="1"/>
        <v>0.27553096398030852</v>
      </c>
      <c r="Y36" s="5">
        <v>1354418637499</v>
      </c>
      <c r="Z36" s="5">
        <v>928180973526</v>
      </c>
      <c r="AA36" s="5">
        <f t="shared" si="11"/>
        <v>426237663973</v>
      </c>
      <c r="AB36" s="5">
        <v>2898831241312</v>
      </c>
      <c r="AC36" s="5">
        <v>1354418637499</v>
      </c>
      <c r="AD36" s="7">
        <f t="shared" si="5"/>
        <v>2.1402771351882999</v>
      </c>
      <c r="AE36" s="7">
        <f t="shared" si="6"/>
        <v>2.1402771351882999</v>
      </c>
    </row>
    <row r="37" spans="1:31" x14ac:dyDescent="0.25">
      <c r="A37" s="3"/>
      <c r="B37" s="4"/>
      <c r="C37" s="3"/>
      <c r="D37" s="3">
        <v>2023</v>
      </c>
      <c r="E37" s="3"/>
      <c r="F37" s="5">
        <v>-144107512000</v>
      </c>
      <c r="G37" s="5">
        <v>1247187872000</v>
      </c>
      <c r="H37" s="7">
        <f t="shared" si="10"/>
        <v>-0.11554595360914478</v>
      </c>
      <c r="I37" s="7">
        <f t="shared" si="12"/>
        <v>-0.13865514433097373</v>
      </c>
      <c r="J37" s="5">
        <v>519333038000</v>
      </c>
      <c r="K37" s="5">
        <v>663440550000</v>
      </c>
      <c r="L37" s="5">
        <f t="shared" si="13"/>
        <v>-144107512000</v>
      </c>
      <c r="M37" s="5">
        <v>14893943000</v>
      </c>
      <c r="N37" s="5">
        <v>1247187872000</v>
      </c>
      <c r="O37" s="7">
        <f t="shared" si="8"/>
        <v>1.1942020391936588E-2</v>
      </c>
      <c r="P37" s="7">
        <f t="shared" si="2"/>
        <v>1.6718828548711224E-2</v>
      </c>
      <c r="Q37" s="5">
        <v>124131579000</v>
      </c>
      <c r="R37" s="5">
        <v>1247187872000</v>
      </c>
      <c r="S37" s="7">
        <f t="shared" si="3"/>
        <v>9.9529174222117517E-2</v>
      </c>
      <c r="T37" s="7">
        <f t="shared" si="4"/>
        <v>0.32844627493298778</v>
      </c>
      <c r="U37" s="5">
        <v>299190875000</v>
      </c>
      <c r="V37" s="5">
        <v>947996997000</v>
      </c>
      <c r="W37" s="7">
        <f t="shared" si="9"/>
        <v>0.31560318856157726</v>
      </c>
      <c r="X37" s="7">
        <f t="shared" si="1"/>
        <v>0.18936191313694636</v>
      </c>
      <c r="Y37" s="5">
        <v>1247187872000</v>
      </c>
      <c r="Z37" s="5">
        <v>947996997000</v>
      </c>
      <c r="AA37" s="5">
        <f t="shared" si="11"/>
        <v>299190875000</v>
      </c>
      <c r="AB37" s="5">
        <v>2804214846</v>
      </c>
      <c r="AC37" s="5">
        <v>1247187872000</v>
      </c>
      <c r="AD37" s="7">
        <f t="shared" si="5"/>
        <v>2.2484301755621946E-3</v>
      </c>
      <c r="AE37" s="7">
        <f t="shared" si="6"/>
        <v>2.2484301755621946E-3</v>
      </c>
    </row>
    <row r="38" spans="1:31" x14ac:dyDescent="0.25">
      <c r="A38" s="3" t="s">
        <v>52</v>
      </c>
      <c r="B38" s="4" t="s">
        <v>12</v>
      </c>
      <c r="C38" s="3" t="s">
        <v>23</v>
      </c>
      <c r="D38" s="3">
        <v>2019</v>
      </c>
      <c r="E38" s="3" t="s">
        <v>84</v>
      </c>
      <c r="F38" s="5">
        <v>1615216000000</v>
      </c>
      <c r="G38" s="5">
        <v>23992313000000</v>
      </c>
      <c r="H38" s="7">
        <f t="shared" si="10"/>
        <v>6.7322229415729948E-2</v>
      </c>
      <c r="I38" s="7">
        <f t="shared" si="12"/>
        <v>8.078667529887594E-2</v>
      </c>
      <c r="J38" s="5">
        <v>14782817000000</v>
      </c>
      <c r="K38" s="5">
        <v>13167601000000</v>
      </c>
      <c r="L38" s="5">
        <f t="shared" si="13"/>
        <v>1615216000000</v>
      </c>
      <c r="M38" s="5">
        <v>4168600000000</v>
      </c>
      <c r="N38" s="5">
        <v>23992313000000</v>
      </c>
      <c r="O38" s="7">
        <f t="shared" si="8"/>
        <v>0.17374731648424227</v>
      </c>
      <c r="P38" s="7">
        <f t="shared" si="2"/>
        <v>0.24324624307793916</v>
      </c>
      <c r="Q38" s="5">
        <v>1453898000000</v>
      </c>
      <c r="R38" s="5">
        <v>23992313000000</v>
      </c>
      <c r="S38" s="7">
        <f t="shared" si="3"/>
        <v>6.0598492525501813E-2</v>
      </c>
      <c r="T38" s="7">
        <f t="shared" si="4"/>
        <v>0.19997502533415598</v>
      </c>
      <c r="U38" s="5">
        <v>6884307000000</v>
      </c>
      <c r="V38" s="5">
        <v>17108006000000</v>
      </c>
      <c r="W38" s="7">
        <f t="shared" si="9"/>
        <v>0.40240265288660759</v>
      </c>
      <c r="X38" s="7">
        <f t="shared" si="1"/>
        <v>0.24144159173196456</v>
      </c>
      <c r="Y38" s="5">
        <v>23992313000000</v>
      </c>
      <c r="Z38" s="5">
        <v>17108006000000</v>
      </c>
      <c r="AA38" s="5">
        <f t="shared" si="11"/>
        <v>6884307000000</v>
      </c>
      <c r="AB38" s="5">
        <v>72944988000000</v>
      </c>
      <c r="AC38" s="5">
        <v>23992313000000</v>
      </c>
      <c r="AD38" s="7">
        <f t="shared" si="5"/>
        <v>3.0403482982236851</v>
      </c>
      <c r="AE38" s="7">
        <f t="shared" si="6"/>
        <v>3.0403482982236851</v>
      </c>
    </row>
    <row r="39" spans="1:31" x14ac:dyDescent="0.25">
      <c r="A39" s="3"/>
      <c r="B39" s="4"/>
      <c r="C39" s="3"/>
      <c r="D39" s="3">
        <v>2020</v>
      </c>
      <c r="E39" s="3"/>
      <c r="F39" s="5">
        <v>-1767603000000</v>
      </c>
      <c r="G39" s="5">
        <v>25970743000000</v>
      </c>
      <c r="H39" s="7">
        <f t="shared" si="10"/>
        <v>-6.8061318076267585E-2</v>
      </c>
      <c r="I39" s="7">
        <f t="shared" si="12"/>
        <v>-8.1673581691521099E-2</v>
      </c>
      <c r="J39" s="5">
        <v>13558536000000</v>
      </c>
      <c r="K39" s="5">
        <v>15326139000000</v>
      </c>
      <c r="L39" s="5">
        <f t="shared" si="13"/>
        <v>-1767603000000</v>
      </c>
      <c r="M39" s="5">
        <v>4423085000000</v>
      </c>
      <c r="N39" s="5">
        <v>25970743000000</v>
      </c>
      <c r="O39" s="7">
        <f t="shared" si="8"/>
        <v>0.17031029878505979</v>
      </c>
      <c r="P39" s="7">
        <f t="shared" si="2"/>
        <v>0.23843441829908368</v>
      </c>
      <c r="Q39" s="5">
        <v>1388967000000</v>
      </c>
      <c r="R39" s="5">
        <v>25970743000000</v>
      </c>
      <c r="S39" s="7">
        <f t="shared" si="3"/>
        <v>5.3481989329300282E-2</v>
      </c>
      <c r="T39" s="7">
        <f t="shared" si="4"/>
        <v>0.17649056478669092</v>
      </c>
      <c r="U39" s="5">
        <v>7636328000000</v>
      </c>
      <c r="V39" s="5">
        <v>18334415000000</v>
      </c>
      <c r="W39" s="7">
        <f t="shared" si="9"/>
        <v>0.4165024081760994</v>
      </c>
      <c r="X39" s="7">
        <f t="shared" si="1"/>
        <v>0.24990144490565963</v>
      </c>
      <c r="Y39" s="5">
        <v>25970743000000</v>
      </c>
      <c r="Z39" s="5">
        <v>18334415000000</v>
      </c>
      <c r="AA39" s="5">
        <f t="shared" si="11"/>
        <v>7636328000000</v>
      </c>
      <c r="AB39" s="5">
        <v>75826880000000</v>
      </c>
      <c r="AC39" s="5">
        <v>25970743000000</v>
      </c>
      <c r="AD39" s="7">
        <f t="shared" si="5"/>
        <v>2.9197039145164232</v>
      </c>
      <c r="AE39" s="7">
        <f t="shared" si="6"/>
        <v>2.9197039145164232</v>
      </c>
    </row>
    <row r="40" spans="1:31" x14ac:dyDescent="0.25">
      <c r="A40" s="3"/>
      <c r="B40" s="4"/>
      <c r="C40" s="3"/>
      <c r="D40" s="3">
        <v>2021</v>
      </c>
      <c r="E40" s="3"/>
      <c r="F40" s="5">
        <v>-2164158000000</v>
      </c>
      <c r="G40" s="5">
        <v>27493748000000</v>
      </c>
      <c r="H40" s="7">
        <f t="shared" si="10"/>
        <v>-7.8714549940590128E-2</v>
      </c>
      <c r="I40" s="7">
        <f t="shared" si="12"/>
        <v>-9.4457459928708146E-2</v>
      </c>
      <c r="J40" s="5">
        <v>14211903000000</v>
      </c>
      <c r="K40" s="5">
        <v>16376061000000</v>
      </c>
      <c r="L40" s="5">
        <f t="shared" si="13"/>
        <v>-2164158000000</v>
      </c>
      <c r="M40" s="5">
        <v>5986898000000</v>
      </c>
      <c r="N40" s="5">
        <v>27493748000000</v>
      </c>
      <c r="O40" s="7">
        <f t="shared" si="8"/>
        <v>0.21775488740203772</v>
      </c>
      <c r="P40" s="7">
        <f t="shared" si="2"/>
        <v>0.30485684236285276</v>
      </c>
      <c r="Q40" s="5">
        <v>2468864000000</v>
      </c>
      <c r="R40" s="5">
        <v>27493748000000</v>
      </c>
      <c r="S40" s="7">
        <f t="shared" si="3"/>
        <v>8.9797287732469214E-2</v>
      </c>
      <c r="T40" s="7">
        <f t="shared" si="4"/>
        <v>0.29633104951714839</v>
      </c>
      <c r="U40" s="5">
        <v>8989798000000</v>
      </c>
      <c r="V40" s="5">
        <v>18503950000000</v>
      </c>
      <c r="W40" s="7">
        <f t="shared" si="9"/>
        <v>0.48583129548015425</v>
      </c>
      <c r="X40" s="7">
        <f t="shared" si="1"/>
        <v>0.29149877728809254</v>
      </c>
      <c r="Y40" s="5">
        <v>27493748000000</v>
      </c>
      <c r="Z40" s="5">
        <v>18503950000000</v>
      </c>
      <c r="AA40" s="5">
        <f t="shared" si="11"/>
        <v>8989798000000</v>
      </c>
      <c r="AB40" s="5">
        <v>84904301000000</v>
      </c>
      <c r="AC40" s="5">
        <v>27493748000000</v>
      </c>
      <c r="AD40" s="7">
        <f t="shared" si="5"/>
        <v>3.0881311998640562</v>
      </c>
      <c r="AE40" s="7">
        <f t="shared" si="6"/>
        <v>3.0881311998640562</v>
      </c>
    </row>
    <row r="41" spans="1:31" x14ac:dyDescent="0.25">
      <c r="A41" s="3"/>
      <c r="B41" s="4"/>
      <c r="C41" s="3"/>
      <c r="D41" s="3">
        <v>2022</v>
      </c>
      <c r="E41" s="3"/>
      <c r="F41" s="5">
        <v>-1725032000000</v>
      </c>
      <c r="G41" s="5">
        <v>30746266000000</v>
      </c>
      <c r="H41" s="7">
        <f t="shared" si="10"/>
        <v>-5.610541455668145E-2</v>
      </c>
      <c r="I41" s="7">
        <f t="shared" si="12"/>
        <v>-6.7326497468017735E-2</v>
      </c>
      <c r="J41" s="5">
        <v>15664200000000</v>
      </c>
      <c r="K41" s="5">
        <v>17389232000000</v>
      </c>
      <c r="L41" s="5">
        <f t="shared" si="13"/>
        <v>-1725032000000</v>
      </c>
      <c r="M41" s="5">
        <v>8740466000000</v>
      </c>
      <c r="N41" s="5">
        <v>30746266000000</v>
      </c>
      <c r="O41" s="7">
        <f t="shared" si="8"/>
        <v>0.28427731679677787</v>
      </c>
      <c r="P41" s="7">
        <f t="shared" si="2"/>
        <v>0.397988243515489</v>
      </c>
      <c r="Q41" s="5">
        <v>3566789000000</v>
      </c>
      <c r="R41" s="5">
        <v>30746266000000</v>
      </c>
      <c r="S41" s="7">
        <f t="shared" si="3"/>
        <v>0.11600722507246897</v>
      </c>
      <c r="T41" s="7">
        <f t="shared" si="4"/>
        <v>0.38282384273914755</v>
      </c>
      <c r="U41" s="5">
        <v>11470692000000</v>
      </c>
      <c r="V41" s="5">
        <v>19275574000000</v>
      </c>
      <c r="W41" s="7">
        <f t="shared" si="9"/>
        <v>0.5950895158816023</v>
      </c>
      <c r="X41" s="7">
        <f t="shared" si="1"/>
        <v>0.35705370952896137</v>
      </c>
      <c r="Y41" s="5">
        <v>30746266000000</v>
      </c>
      <c r="Z41" s="5">
        <v>19275574000000</v>
      </c>
      <c r="AA41" s="5">
        <f t="shared" si="11"/>
        <v>11470692000000</v>
      </c>
      <c r="AB41" s="5">
        <v>96924686000000</v>
      </c>
      <c r="AC41" s="5">
        <v>30746266000000</v>
      </c>
      <c r="AD41" s="7">
        <f t="shared" si="5"/>
        <v>3.1524051083146163</v>
      </c>
      <c r="AE41" s="7">
        <f t="shared" si="6"/>
        <v>3.1524051083146163</v>
      </c>
    </row>
    <row r="42" spans="1:31" x14ac:dyDescent="0.25">
      <c r="A42" s="3"/>
      <c r="B42" s="4"/>
      <c r="C42" s="3"/>
      <c r="D42" s="3">
        <v>2023</v>
      </c>
      <c r="E42" s="3"/>
      <c r="F42" s="5">
        <v>62947000000</v>
      </c>
      <c r="G42" s="5">
        <v>34246183000000</v>
      </c>
      <c r="H42" s="7">
        <f t="shared" si="10"/>
        <v>1.8380734577047608E-3</v>
      </c>
      <c r="I42" s="7">
        <f t="shared" si="12"/>
        <v>2.2056881492457129E-3</v>
      </c>
      <c r="J42" s="5">
        <v>17325874000000</v>
      </c>
      <c r="K42" s="5">
        <v>17262927000000</v>
      </c>
      <c r="L42" s="5">
        <f t="shared" si="13"/>
        <v>62947000000</v>
      </c>
      <c r="M42" s="5">
        <v>11144043000000</v>
      </c>
      <c r="N42" s="5">
        <v>34246183000000</v>
      </c>
      <c r="O42" s="7">
        <f t="shared" si="8"/>
        <v>0.32540978362464512</v>
      </c>
      <c r="P42" s="7">
        <f t="shared" si="2"/>
        <v>0.45557369707450313</v>
      </c>
      <c r="Q42" s="5">
        <v>4282347000000</v>
      </c>
      <c r="R42" s="5">
        <v>34246183000000</v>
      </c>
      <c r="S42" s="7">
        <f t="shared" si="3"/>
        <v>0.12504596497659315</v>
      </c>
      <c r="T42" s="7">
        <f t="shared" si="4"/>
        <v>0.41265168442275735</v>
      </c>
      <c r="U42" s="5">
        <v>15705200000000</v>
      </c>
      <c r="V42" s="5">
        <v>18540983000000</v>
      </c>
      <c r="W42" s="7">
        <f t="shared" si="9"/>
        <v>0.84705325494338679</v>
      </c>
      <c r="X42" s="7">
        <f t="shared" si="1"/>
        <v>0.50823195296603207</v>
      </c>
      <c r="Y42" s="5">
        <v>34246183000000</v>
      </c>
      <c r="Z42" s="5">
        <v>18540983000000</v>
      </c>
      <c r="AA42" s="5">
        <f t="shared" si="11"/>
        <v>15705200000000</v>
      </c>
      <c r="AB42" s="5">
        <v>106944683000000</v>
      </c>
      <c r="AC42" s="5">
        <v>34246183000000</v>
      </c>
      <c r="AD42" s="7">
        <f t="shared" si="5"/>
        <v>3.122820519881004</v>
      </c>
      <c r="AE42" s="7">
        <f t="shared" si="6"/>
        <v>3.122820519881004</v>
      </c>
    </row>
    <row r="43" spans="1:31" x14ac:dyDescent="0.25">
      <c r="A43" s="3" t="s">
        <v>53</v>
      </c>
      <c r="B43" s="4" t="s">
        <v>13</v>
      </c>
      <c r="C43" s="3" t="s">
        <v>27</v>
      </c>
      <c r="D43" s="3">
        <v>2019</v>
      </c>
      <c r="E43" s="3" t="s">
        <v>87</v>
      </c>
      <c r="F43" s="5">
        <v>2328994608000</v>
      </c>
      <c r="G43" s="5">
        <v>9747703198000</v>
      </c>
      <c r="H43" s="7">
        <f t="shared" si="10"/>
        <v>0.2389275258686431</v>
      </c>
      <c r="I43" s="7">
        <f t="shared" si="12"/>
        <v>0.28671303104237172</v>
      </c>
      <c r="J43" s="5">
        <v>6944525743000</v>
      </c>
      <c r="K43" s="5">
        <v>4615531135000</v>
      </c>
      <c r="L43" s="5">
        <f t="shared" si="13"/>
        <v>2328994608000</v>
      </c>
      <c r="M43" s="5">
        <v>2610893958000</v>
      </c>
      <c r="N43" s="5">
        <v>9747703198000</v>
      </c>
      <c r="O43" s="7">
        <f t="shared" si="8"/>
        <v>0.26784709228074305</v>
      </c>
      <c r="P43" s="7">
        <f t="shared" si="2"/>
        <v>0.37498592919304025</v>
      </c>
      <c r="Q43" s="5">
        <v>472719996000</v>
      </c>
      <c r="R43" s="5">
        <v>9747703198000</v>
      </c>
      <c r="S43" s="7">
        <f t="shared" si="3"/>
        <v>4.8495526217600782E-2</v>
      </c>
      <c r="T43" s="7">
        <f t="shared" si="4"/>
        <v>0.16003523651808257</v>
      </c>
      <c r="U43" s="5">
        <v>4978716552000</v>
      </c>
      <c r="V43" s="5">
        <v>4768986646000</v>
      </c>
      <c r="W43" s="7">
        <f t="shared" si="9"/>
        <v>1.0439778765528547</v>
      </c>
      <c r="X43" s="7">
        <f t="shared" si="1"/>
        <v>0.62638672593171274</v>
      </c>
      <c r="Y43" s="5">
        <v>9747703198000</v>
      </c>
      <c r="Z43" s="5">
        <v>4768986646000</v>
      </c>
      <c r="AA43" s="5">
        <f t="shared" si="11"/>
        <v>4978716552000</v>
      </c>
      <c r="AB43" s="5">
        <v>32944902671000</v>
      </c>
      <c r="AC43" s="5">
        <v>9747703198000</v>
      </c>
      <c r="AD43" s="7">
        <f t="shared" si="5"/>
        <v>3.3797605447978269</v>
      </c>
      <c r="AE43" s="7">
        <f t="shared" si="6"/>
        <v>3.3797605447978269</v>
      </c>
    </row>
    <row r="44" spans="1:31" x14ac:dyDescent="0.25">
      <c r="A44" s="3"/>
      <c r="B44" s="4"/>
      <c r="C44" s="3"/>
      <c r="D44" s="3">
        <v>2020</v>
      </c>
      <c r="E44" s="3"/>
      <c r="F44" s="5">
        <v>2404044550000</v>
      </c>
      <c r="G44" s="5">
        <v>11211369042000</v>
      </c>
      <c r="H44" s="7">
        <f t="shared" si="10"/>
        <v>0.21442916926505362</v>
      </c>
      <c r="I44" s="7">
        <f t="shared" si="12"/>
        <v>0.25731500311806432</v>
      </c>
      <c r="J44" s="5">
        <v>7546995255000</v>
      </c>
      <c r="K44" s="5">
        <v>5142950705000</v>
      </c>
      <c r="L44" s="5">
        <f t="shared" si="13"/>
        <v>2404044550000</v>
      </c>
      <c r="M44" s="5">
        <v>3201412210000</v>
      </c>
      <c r="N44" s="5">
        <v>11211369042000</v>
      </c>
      <c r="O44" s="7">
        <f t="shared" si="8"/>
        <v>0.28555051555317451</v>
      </c>
      <c r="P44" s="7">
        <f t="shared" si="2"/>
        <v>0.39977072177444428</v>
      </c>
      <c r="Q44" s="5">
        <v>917316742000</v>
      </c>
      <c r="R44" s="5">
        <v>11211369042000</v>
      </c>
      <c r="S44" s="7">
        <f t="shared" si="3"/>
        <v>8.1820225394735518E-2</v>
      </c>
      <c r="T44" s="7">
        <f t="shared" si="4"/>
        <v>0.27000674380262718</v>
      </c>
      <c r="U44" s="5">
        <v>5687996190000</v>
      </c>
      <c r="V44" s="5">
        <v>5523372852000</v>
      </c>
      <c r="W44" s="7">
        <f t="shared" si="9"/>
        <v>1.0298048569979104</v>
      </c>
      <c r="X44" s="7">
        <f t="shared" si="1"/>
        <v>0.61788291419874619</v>
      </c>
      <c r="Y44" s="5">
        <v>11211369042000</v>
      </c>
      <c r="Z44" s="5">
        <v>5523372852000</v>
      </c>
      <c r="AA44" s="5">
        <f t="shared" si="11"/>
        <v>5687996190000</v>
      </c>
      <c r="AB44" s="5">
        <v>34113454845000</v>
      </c>
      <c r="AC44" s="5">
        <v>11211369042000</v>
      </c>
      <c r="AD44" s="7">
        <f t="shared" si="5"/>
        <v>3.0427555026691451</v>
      </c>
      <c r="AE44" s="7">
        <f t="shared" si="6"/>
        <v>3.0427555026691451</v>
      </c>
    </row>
    <row r="45" spans="1:31" x14ac:dyDescent="0.25">
      <c r="A45" s="3"/>
      <c r="B45" s="4"/>
      <c r="C45" s="3"/>
      <c r="D45" s="3">
        <v>2021</v>
      </c>
      <c r="E45" s="3"/>
      <c r="F45" s="5">
        <v>2344894866000</v>
      </c>
      <c r="G45" s="5">
        <v>11372225256000</v>
      </c>
      <c r="H45" s="7">
        <f t="shared" si="10"/>
        <v>0.20619490145632058</v>
      </c>
      <c r="I45" s="7">
        <f t="shared" si="12"/>
        <v>0.24743388174758468</v>
      </c>
      <c r="J45" s="5">
        <v>6624347489000</v>
      </c>
      <c r="K45" s="5">
        <v>4279452623000</v>
      </c>
      <c r="L45" s="5">
        <f t="shared" si="13"/>
        <v>2344894866000</v>
      </c>
      <c r="M45" s="5">
        <v>3993389103000</v>
      </c>
      <c r="N45" s="5">
        <v>11372225256000</v>
      </c>
      <c r="O45" s="7">
        <f t="shared" si="8"/>
        <v>0.35115283184292212</v>
      </c>
      <c r="P45" s="7">
        <f t="shared" si="2"/>
        <v>0.49161396458009093</v>
      </c>
      <c r="Q45" s="5">
        <v>1495064863000</v>
      </c>
      <c r="R45" s="5">
        <v>11372225256000</v>
      </c>
      <c r="S45" s="7">
        <f t="shared" si="3"/>
        <v>0.13146634272049809</v>
      </c>
      <c r="T45" s="7">
        <f t="shared" si="4"/>
        <v>0.4338389309776437</v>
      </c>
      <c r="U45" s="5">
        <v>6462361670000</v>
      </c>
      <c r="V45" s="5">
        <v>4909863586000</v>
      </c>
      <c r="W45" s="7">
        <f t="shared" si="9"/>
        <v>1.3161998407505247</v>
      </c>
      <c r="X45" s="7">
        <f t="shared" si="1"/>
        <v>0.78971990445031481</v>
      </c>
      <c r="Y45" s="5">
        <v>11372225256000</v>
      </c>
      <c r="Z45" s="5">
        <v>4909863586000</v>
      </c>
      <c r="AA45" s="5">
        <f t="shared" si="11"/>
        <v>6462361670000</v>
      </c>
      <c r="AB45" s="5">
        <v>43466976696000</v>
      </c>
      <c r="AC45" s="5">
        <v>11372225256000</v>
      </c>
      <c r="AD45" s="7">
        <f t="shared" si="5"/>
        <v>3.822205040571701</v>
      </c>
      <c r="AE45" s="7">
        <f t="shared" si="6"/>
        <v>3.822205040571701</v>
      </c>
    </row>
    <row r="46" spans="1:31" x14ac:dyDescent="0.25">
      <c r="A46" s="3"/>
      <c r="B46" s="4"/>
      <c r="C46" s="3"/>
      <c r="D46" s="3">
        <v>2022</v>
      </c>
      <c r="E46" s="3"/>
      <c r="F46" s="5">
        <v>2195849403000</v>
      </c>
      <c r="G46" s="5">
        <v>17058217814000</v>
      </c>
      <c r="H46" s="7">
        <f t="shared" si="10"/>
        <v>0.12872677714302752</v>
      </c>
      <c r="I46" s="7">
        <f t="shared" si="12"/>
        <v>0.15447213257163303</v>
      </c>
      <c r="J46" s="5">
        <v>11217075937000</v>
      </c>
      <c r="K46" s="5">
        <v>9021226534000</v>
      </c>
      <c r="L46" s="5">
        <f t="shared" ref="L46:L77" si="14">J46-K46</f>
        <v>2195849403000</v>
      </c>
      <c r="M46" s="5">
        <v>4642933081000</v>
      </c>
      <c r="N46" s="5">
        <v>17058217814000</v>
      </c>
      <c r="O46" s="7">
        <f t="shared" si="8"/>
        <v>0.27218160370712685</v>
      </c>
      <c r="P46" s="7">
        <f t="shared" si="2"/>
        <v>0.38105424518997755</v>
      </c>
      <c r="Q46" s="5">
        <v>1497339515000</v>
      </c>
      <c r="R46" s="5">
        <v>17058217814000</v>
      </c>
      <c r="S46" s="7">
        <f t="shared" si="3"/>
        <v>8.7778191797451749E-2</v>
      </c>
      <c r="T46" s="7">
        <f t="shared" si="4"/>
        <v>0.28966803293159077</v>
      </c>
      <c r="U46" s="5">
        <v>7202862872000</v>
      </c>
      <c r="V46" s="5">
        <v>9855354942000</v>
      </c>
      <c r="W46" s="7">
        <f t="shared" si="9"/>
        <v>0.7308577838535244</v>
      </c>
      <c r="X46" s="7">
        <f t="shared" si="1"/>
        <v>0.43851467031211461</v>
      </c>
      <c r="Y46" s="5">
        <v>17058217814000</v>
      </c>
      <c r="Z46" s="5">
        <v>9855354942000</v>
      </c>
      <c r="AA46" s="5">
        <f t="shared" si="11"/>
        <v>7202862872000</v>
      </c>
      <c r="AB46" s="5">
        <v>49471483883000</v>
      </c>
      <c r="AC46" s="5">
        <v>17058217814000</v>
      </c>
      <c r="AD46" s="7">
        <f t="shared" si="5"/>
        <v>2.9001554806269283</v>
      </c>
      <c r="AE46" s="7">
        <f t="shared" si="6"/>
        <v>2.9001554806269283</v>
      </c>
    </row>
    <row r="47" spans="1:31" x14ac:dyDescent="0.25">
      <c r="A47" s="3"/>
      <c r="B47" s="4"/>
      <c r="C47" s="3"/>
      <c r="D47" s="3">
        <v>2023</v>
      </c>
      <c r="E47" s="3"/>
      <c r="F47" s="5">
        <v>2634240061000</v>
      </c>
      <c r="G47" s="5">
        <v>20447451702000</v>
      </c>
      <c r="H47" s="7">
        <f t="shared" si="10"/>
        <v>0.12882974853743465</v>
      </c>
      <c r="I47" s="7">
        <f t="shared" si="12"/>
        <v>0.15459569824492156</v>
      </c>
      <c r="J47" s="5">
        <v>12964556470000</v>
      </c>
      <c r="K47" s="5">
        <v>10330316409000</v>
      </c>
      <c r="L47" s="5">
        <f t="shared" si="14"/>
        <v>2634240061000</v>
      </c>
      <c r="M47" s="5">
        <v>5168096701000</v>
      </c>
      <c r="N47" s="5">
        <v>20447451702000</v>
      </c>
      <c r="O47" s="7">
        <f t="shared" si="8"/>
        <v>0.25275016057353006</v>
      </c>
      <c r="P47" s="7">
        <f t="shared" si="2"/>
        <v>0.35385022480294204</v>
      </c>
      <c r="Q47" s="5">
        <v>1241814624000</v>
      </c>
      <c r="R47" s="5">
        <v>20447451702000</v>
      </c>
      <c r="S47" s="7">
        <f t="shared" si="3"/>
        <v>6.0731999375674577E-2</v>
      </c>
      <c r="T47" s="7">
        <f t="shared" si="4"/>
        <v>0.2004155979397261</v>
      </c>
      <c r="U47" s="5">
        <v>8130773615000</v>
      </c>
      <c r="V47" s="5">
        <v>12316678087000</v>
      </c>
      <c r="W47" s="7">
        <f t="shared" si="9"/>
        <v>0.66014338911576032</v>
      </c>
      <c r="X47" s="7">
        <f t="shared" si="1"/>
        <v>0.3960860334694562</v>
      </c>
      <c r="Y47" s="5">
        <v>20447451702000</v>
      </c>
      <c r="Z47" s="5">
        <v>12316678087000</v>
      </c>
      <c r="AA47" s="5">
        <f t="shared" si="11"/>
        <v>8130773615000</v>
      </c>
      <c r="AB47" s="5">
        <v>60139405675000</v>
      </c>
      <c r="AC47" s="5">
        <v>20447451702000</v>
      </c>
      <c r="AD47" s="7">
        <f t="shared" si="5"/>
        <v>2.9411687359123415</v>
      </c>
      <c r="AE47" s="7">
        <f t="shared" si="6"/>
        <v>2.9411687359123415</v>
      </c>
    </row>
    <row r="48" spans="1:31" x14ac:dyDescent="0.25">
      <c r="A48" s="3" t="s">
        <v>54</v>
      </c>
      <c r="B48" s="4" t="s">
        <v>14</v>
      </c>
      <c r="C48" s="3" t="s">
        <v>28</v>
      </c>
      <c r="D48" s="3">
        <v>2019</v>
      </c>
      <c r="E48" s="3" t="s">
        <v>84</v>
      </c>
      <c r="F48" s="5">
        <v>1624090000000</v>
      </c>
      <c r="G48" s="5">
        <v>5570651000000</v>
      </c>
      <c r="H48" s="7">
        <f t="shared" si="10"/>
        <v>0.29154402241317934</v>
      </c>
      <c r="I48" s="7">
        <f t="shared" si="12"/>
        <v>0.34985282689581521</v>
      </c>
      <c r="J48" s="5">
        <v>3736573000000</v>
      </c>
      <c r="K48" s="5">
        <v>2112483000000</v>
      </c>
      <c r="L48" s="5">
        <f t="shared" si="14"/>
        <v>1624090000000</v>
      </c>
      <c r="M48" s="5">
        <v>2395097000000</v>
      </c>
      <c r="N48" s="5">
        <v>5570651000000</v>
      </c>
      <c r="O48" s="7">
        <f t="shared" si="8"/>
        <v>0.42994921060393121</v>
      </c>
      <c r="P48" s="7">
        <f t="shared" si="2"/>
        <v>0.6019288948455036</v>
      </c>
      <c r="Q48" s="5">
        <v>491816000000</v>
      </c>
      <c r="R48" s="5">
        <v>5570651000000</v>
      </c>
      <c r="S48" s="7">
        <f t="shared" si="3"/>
        <v>8.8286988360965352E-2</v>
      </c>
      <c r="T48" s="7">
        <f t="shared" si="4"/>
        <v>0.29134706159118562</v>
      </c>
      <c r="U48" s="5">
        <v>3283591000000</v>
      </c>
      <c r="V48" s="5">
        <v>2287060000000</v>
      </c>
      <c r="W48" s="7">
        <f t="shared" si="9"/>
        <v>1.4357257789476445</v>
      </c>
      <c r="X48" s="7">
        <f t="shared" si="1"/>
        <v>0.86143546736858667</v>
      </c>
      <c r="Y48" s="5">
        <v>5570651000000</v>
      </c>
      <c r="Z48" s="5">
        <v>2287060000000</v>
      </c>
      <c r="AA48" s="5">
        <f t="shared" si="11"/>
        <v>3283591000000</v>
      </c>
      <c r="AB48" s="5">
        <v>6913792000000</v>
      </c>
      <c r="AC48" s="5">
        <v>5570651000000</v>
      </c>
      <c r="AD48" s="7">
        <f t="shared" si="5"/>
        <v>1.2411102400778653</v>
      </c>
      <c r="AE48" s="7">
        <f t="shared" si="6"/>
        <v>1.2411102400778653</v>
      </c>
    </row>
    <row r="49" spans="1:31" x14ac:dyDescent="0.25">
      <c r="A49" s="3"/>
      <c r="B49" s="4"/>
      <c r="C49" s="3"/>
      <c r="D49" s="3">
        <v>2020</v>
      </c>
      <c r="E49" s="3"/>
      <c r="F49" s="5">
        <v>2761740000000</v>
      </c>
      <c r="G49" s="5">
        <v>5680638000000</v>
      </c>
      <c r="H49" s="7">
        <f t="shared" si="10"/>
        <v>0.48616722276617519</v>
      </c>
      <c r="I49" s="7">
        <f t="shared" si="12"/>
        <v>0.5834006673194102</v>
      </c>
      <c r="J49" s="5">
        <v>3584233000000</v>
      </c>
      <c r="K49" s="5">
        <v>822493000000</v>
      </c>
      <c r="L49" s="5">
        <f t="shared" si="14"/>
        <v>2761740000000</v>
      </c>
      <c r="M49" s="5">
        <v>2478570000000</v>
      </c>
      <c r="N49" s="5">
        <v>5680638000000</v>
      </c>
      <c r="O49" s="7">
        <f t="shared" si="8"/>
        <v>0.43631894868146853</v>
      </c>
      <c r="P49" s="7">
        <f t="shared" si="2"/>
        <v>0.61084652815405593</v>
      </c>
      <c r="Q49" s="5">
        <v>267246000000</v>
      </c>
      <c r="R49" s="5">
        <v>5680638000000</v>
      </c>
      <c r="S49" s="7">
        <f t="shared" si="3"/>
        <v>4.7045067825128094E-2</v>
      </c>
      <c r="T49" s="7">
        <f t="shared" si="4"/>
        <v>0.15524872382292271</v>
      </c>
      <c r="U49" s="5">
        <v>4655596000000</v>
      </c>
      <c r="V49" s="5">
        <v>1025042000000</v>
      </c>
      <c r="W49" s="7">
        <f t="shared" si="9"/>
        <v>4.5418587726161466</v>
      </c>
      <c r="X49" s="7">
        <f t="shared" si="1"/>
        <v>2.725115263569688</v>
      </c>
      <c r="Y49" s="5">
        <v>5680638000000</v>
      </c>
      <c r="Z49" s="5">
        <v>1025042000000</v>
      </c>
      <c r="AA49" s="5">
        <f t="shared" si="11"/>
        <v>4655596000000</v>
      </c>
      <c r="AB49" s="5">
        <v>6110155000000</v>
      </c>
      <c r="AC49" s="5">
        <v>5680638000000</v>
      </c>
      <c r="AD49" s="7">
        <f t="shared" si="5"/>
        <v>1.075610697249147</v>
      </c>
      <c r="AE49" s="7">
        <f t="shared" si="6"/>
        <v>1.075610697249147</v>
      </c>
    </row>
    <row r="50" spans="1:31" x14ac:dyDescent="0.25">
      <c r="A50" s="3"/>
      <c r="B50" s="4"/>
      <c r="C50" s="3"/>
      <c r="D50" s="3">
        <v>2021</v>
      </c>
      <c r="E50" s="3"/>
      <c r="F50" s="5">
        <v>2858782000000</v>
      </c>
      <c r="G50" s="5">
        <v>6297287000000</v>
      </c>
      <c r="H50" s="7">
        <f t="shared" si="10"/>
        <v>0.45397041614904959</v>
      </c>
      <c r="I50" s="7">
        <f t="shared" si="12"/>
        <v>0.54476449937885951</v>
      </c>
      <c r="J50" s="5">
        <v>3965274000000</v>
      </c>
      <c r="K50" s="5">
        <v>1106492000000</v>
      </c>
      <c r="L50" s="5">
        <f t="shared" si="14"/>
        <v>2858782000000</v>
      </c>
      <c r="M50" s="5">
        <v>2796217000000</v>
      </c>
      <c r="N50" s="5">
        <v>6297287000000</v>
      </c>
      <c r="O50" s="7">
        <f t="shared" si="8"/>
        <v>0.44403518531075364</v>
      </c>
      <c r="P50" s="7">
        <f t="shared" si="2"/>
        <v>0.62164925943505511</v>
      </c>
      <c r="Q50" s="5">
        <v>449922000000</v>
      </c>
      <c r="R50" s="5">
        <v>6297287000000</v>
      </c>
      <c r="S50" s="7">
        <f t="shared" si="3"/>
        <v>7.1446958031291891E-2</v>
      </c>
      <c r="T50" s="7">
        <f t="shared" si="4"/>
        <v>0.23577496150326321</v>
      </c>
      <c r="U50" s="5">
        <v>5019381000000</v>
      </c>
      <c r="V50" s="5">
        <v>1277906000000</v>
      </c>
      <c r="W50" s="7">
        <f t="shared" si="9"/>
        <v>3.927817069487114</v>
      </c>
      <c r="X50" s="7">
        <f t="shared" si="1"/>
        <v>2.3566902416922684</v>
      </c>
      <c r="Y50" s="5">
        <v>6297287000000</v>
      </c>
      <c r="Z50" s="5">
        <v>1277906000000</v>
      </c>
      <c r="AA50" s="5">
        <f t="shared" si="11"/>
        <v>5019381000000</v>
      </c>
      <c r="AB50" s="5">
        <v>6973718000000</v>
      </c>
      <c r="AC50" s="5">
        <v>6297287000000</v>
      </c>
      <c r="AD50" s="7">
        <f t="shared" si="5"/>
        <v>1.1074162571913906</v>
      </c>
      <c r="AE50" s="7">
        <f t="shared" si="6"/>
        <v>1.1074162571913906</v>
      </c>
    </row>
    <row r="51" spans="1:31" x14ac:dyDescent="0.25">
      <c r="A51" s="3"/>
      <c r="B51" s="4"/>
      <c r="C51" s="3"/>
      <c r="D51" s="3">
        <v>2022</v>
      </c>
      <c r="E51" s="3"/>
      <c r="F51" s="5">
        <v>2963545000000</v>
      </c>
      <c r="G51" s="5">
        <v>6878297000000</v>
      </c>
      <c r="H51" s="7">
        <f t="shared" si="10"/>
        <v>0.43085446877330247</v>
      </c>
      <c r="I51" s="7">
        <f t="shared" si="12"/>
        <v>0.51702536252796294</v>
      </c>
      <c r="J51" s="5">
        <v>4275936000000</v>
      </c>
      <c r="K51" s="5">
        <v>1312391000000</v>
      </c>
      <c r="L51" s="5">
        <f t="shared" si="14"/>
        <v>2963545000000</v>
      </c>
      <c r="M51" s="5">
        <v>3113523000000</v>
      </c>
      <c r="N51" s="5">
        <v>6878297000000</v>
      </c>
      <c r="O51" s="7">
        <f t="shared" si="8"/>
        <v>0.45265899393410897</v>
      </c>
      <c r="P51" s="7">
        <f t="shared" si="2"/>
        <v>0.63372259150775256</v>
      </c>
      <c r="Q51" s="5">
        <v>498775000000</v>
      </c>
      <c r="R51" s="5">
        <v>6878297000000</v>
      </c>
      <c r="S51" s="7">
        <f t="shared" si="3"/>
        <v>7.2514315680174898E-2</v>
      </c>
      <c r="T51" s="7">
        <f t="shared" si="4"/>
        <v>0.23929724174457714</v>
      </c>
      <c r="U51" s="5">
        <v>5411262000000</v>
      </c>
      <c r="V51" s="5">
        <v>1467035000000</v>
      </c>
      <c r="W51" s="7">
        <f t="shared" si="9"/>
        <v>3.6885704840034492</v>
      </c>
      <c r="X51" s="7">
        <f t="shared" si="1"/>
        <v>2.2131422904020694</v>
      </c>
      <c r="Y51" s="5">
        <v>6878297000000</v>
      </c>
      <c r="Z51" s="5">
        <v>1467035000000</v>
      </c>
      <c r="AA51" s="5">
        <f t="shared" si="11"/>
        <v>5411262000000</v>
      </c>
      <c r="AB51" s="5">
        <v>8461768000000</v>
      </c>
      <c r="AC51" s="5">
        <v>6878297000000</v>
      </c>
      <c r="AD51" s="7">
        <f t="shared" si="5"/>
        <v>1.2302126529284791</v>
      </c>
      <c r="AE51" s="7">
        <f t="shared" si="6"/>
        <v>1.2302126529284791</v>
      </c>
    </row>
    <row r="52" spans="1:31" x14ac:dyDescent="0.25">
      <c r="A52" s="3"/>
      <c r="B52" s="4"/>
      <c r="C52" s="3"/>
      <c r="D52" s="3">
        <v>2023</v>
      </c>
      <c r="E52" s="3"/>
      <c r="F52" s="5">
        <v>3155151000000</v>
      </c>
      <c r="G52" s="5">
        <v>7166880000000</v>
      </c>
      <c r="H52" s="7">
        <f t="shared" si="10"/>
        <v>0.44024052307280154</v>
      </c>
      <c r="I52" s="7">
        <f t="shared" si="12"/>
        <v>0.52828862768736184</v>
      </c>
      <c r="J52" s="5">
        <v>4318435000000</v>
      </c>
      <c r="K52" s="5">
        <v>1163284000000</v>
      </c>
      <c r="L52" s="5">
        <f t="shared" si="14"/>
        <v>3155151000000</v>
      </c>
      <c r="M52" s="5">
        <v>3348952000000</v>
      </c>
      <c r="N52" s="5">
        <v>7166880000000</v>
      </c>
      <c r="O52" s="7">
        <f t="shared" si="8"/>
        <v>0.46728171812559999</v>
      </c>
      <c r="P52" s="7">
        <f t="shared" si="2"/>
        <v>0.65419440537583995</v>
      </c>
      <c r="Q52" s="5">
        <v>413132000000</v>
      </c>
      <c r="R52" s="5">
        <v>7166880000000</v>
      </c>
      <c r="S52" s="7">
        <f t="shared" si="3"/>
        <v>5.7644609648829059E-2</v>
      </c>
      <c r="T52" s="7">
        <f t="shared" si="4"/>
        <v>0.19022721184113589</v>
      </c>
      <c r="U52" s="5">
        <v>5831732000000</v>
      </c>
      <c r="V52" s="5">
        <v>1335148000000</v>
      </c>
      <c r="W52" s="7">
        <f t="shared" si="9"/>
        <v>4.3678543502293374</v>
      </c>
      <c r="X52" s="7">
        <f t="shared" si="1"/>
        <v>2.6207126101376024</v>
      </c>
      <c r="Y52" s="5">
        <v>7166880000000</v>
      </c>
      <c r="Z52" s="5">
        <v>1335148000000</v>
      </c>
      <c r="AA52" s="5">
        <f t="shared" si="11"/>
        <v>5831732000000</v>
      </c>
      <c r="AB52" s="5">
        <v>9239926000000</v>
      </c>
      <c r="AC52" s="5">
        <v>7166880000000</v>
      </c>
      <c r="AD52" s="7">
        <f t="shared" si="5"/>
        <v>1.2892536222177573</v>
      </c>
      <c r="AE52" s="7">
        <f t="shared" si="6"/>
        <v>1.2892536222177573</v>
      </c>
    </row>
    <row r="53" spans="1:31" x14ac:dyDescent="0.25">
      <c r="A53" s="3" t="s">
        <v>55</v>
      </c>
      <c r="B53" s="4" t="s">
        <v>15</v>
      </c>
      <c r="C53" s="3" t="s">
        <v>29</v>
      </c>
      <c r="D53" s="3">
        <v>2019</v>
      </c>
      <c r="E53" s="3" t="s">
        <v>85</v>
      </c>
      <c r="F53" s="5">
        <v>432092826593</v>
      </c>
      <c r="G53" s="5">
        <v>1845324374750</v>
      </c>
      <c r="H53" s="7">
        <f t="shared" si="10"/>
        <v>0.23415548643123454</v>
      </c>
      <c r="I53" s="7">
        <f t="shared" si="12"/>
        <v>0.28098658371748142</v>
      </c>
      <c r="J53" s="5">
        <v>831937034323</v>
      </c>
      <c r="K53" s="5">
        <v>399844207730</v>
      </c>
      <c r="L53" s="5">
        <f t="shared" si="14"/>
        <v>432092826593</v>
      </c>
      <c r="M53" s="5">
        <v>72363471689</v>
      </c>
      <c r="N53" s="5">
        <v>1845324374750</v>
      </c>
      <c r="O53" s="7">
        <f t="shared" si="8"/>
        <v>3.9214499455578714E-2</v>
      </c>
      <c r="P53" s="7">
        <f t="shared" si="2"/>
        <v>5.4900299237810195E-2</v>
      </c>
      <c r="Q53" s="5">
        <v>31921633688</v>
      </c>
      <c r="R53" s="5">
        <v>1845324374750</v>
      </c>
      <c r="S53" s="7">
        <f t="shared" si="3"/>
        <v>1.7298657149274727E-2</v>
      </c>
      <c r="T53" s="7">
        <f t="shared" si="4"/>
        <v>5.7085568592606592E-2</v>
      </c>
      <c r="U53" s="5">
        <v>1379995841814</v>
      </c>
      <c r="V53" s="5">
        <v>465328532936</v>
      </c>
      <c r="W53" s="7">
        <f t="shared" si="9"/>
        <v>2.9656377035529879</v>
      </c>
      <c r="X53" s="7">
        <f t="shared" si="1"/>
        <v>1.7793826221317928</v>
      </c>
      <c r="Y53" s="5">
        <v>1845324374750</v>
      </c>
      <c r="Z53" s="5">
        <v>465328532936</v>
      </c>
      <c r="AA53" s="5">
        <f t="shared" si="11"/>
        <v>1379995841814</v>
      </c>
      <c r="AB53" s="5">
        <v>1978631967708</v>
      </c>
      <c r="AC53" s="5">
        <v>1845324374750</v>
      </c>
      <c r="AD53" s="7">
        <f t="shared" si="5"/>
        <v>1.0722407370661107</v>
      </c>
      <c r="AE53" s="7">
        <f t="shared" si="6"/>
        <v>1.0722407370661107</v>
      </c>
    </row>
    <row r="54" spans="1:31" x14ac:dyDescent="0.25">
      <c r="A54" s="3"/>
      <c r="B54" s="4"/>
      <c r="C54" s="3"/>
      <c r="D54" s="3">
        <v>2020</v>
      </c>
      <c r="E54" s="3"/>
      <c r="F54" s="5">
        <v>555813402277</v>
      </c>
      <c r="G54" s="5">
        <v>1730596456562</v>
      </c>
      <c r="H54" s="7">
        <f t="shared" si="10"/>
        <v>0.32116869312281959</v>
      </c>
      <c r="I54" s="7">
        <f t="shared" si="12"/>
        <v>0.38540243174738348</v>
      </c>
      <c r="J54" s="5">
        <v>953327437749</v>
      </c>
      <c r="K54" s="5">
        <v>397514035472</v>
      </c>
      <c r="L54" s="5">
        <f t="shared" si="14"/>
        <v>555813402277</v>
      </c>
      <c r="M54" s="5">
        <v>51001987460</v>
      </c>
      <c r="N54" s="5">
        <v>1730596456562</v>
      </c>
      <c r="O54" s="7">
        <f t="shared" si="8"/>
        <v>2.9470756898069966E-2</v>
      </c>
      <c r="P54" s="7">
        <f t="shared" si="2"/>
        <v>4.1259059657297953E-2</v>
      </c>
      <c r="Q54" s="5">
        <v>16619896032</v>
      </c>
      <c r="R54" s="5">
        <v>1730596456562</v>
      </c>
      <c r="S54" s="7">
        <f t="shared" si="3"/>
        <v>9.6035652731065093E-3</v>
      </c>
      <c r="T54" s="7">
        <f t="shared" si="4"/>
        <v>3.169176540125148E-2</v>
      </c>
      <c r="U54" s="5">
        <v>1252813452921</v>
      </c>
      <c r="V54" s="5">
        <v>477783003641</v>
      </c>
      <c r="W54" s="7">
        <f t="shared" si="9"/>
        <v>2.6221390115885073</v>
      </c>
      <c r="X54" s="7">
        <f t="shared" si="1"/>
        <v>1.5732834069531043</v>
      </c>
      <c r="Y54" s="5">
        <v>1730596456562</v>
      </c>
      <c r="Z54" s="5">
        <v>477783003641</v>
      </c>
      <c r="AA54" s="5">
        <f t="shared" si="11"/>
        <v>1252813452921</v>
      </c>
      <c r="AB54" s="5">
        <v>1618490505399</v>
      </c>
      <c r="AC54" s="5">
        <v>1730596456562</v>
      </c>
      <c r="AD54" s="7">
        <f t="shared" si="5"/>
        <v>0.93522120611196125</v>
      </c>
      <c r="AE54" s="7">
        <f t="shared" si="6"/>
        <v>0.93522120611196125</v>
      </c>
    </row>
    <row r="55" spans="1:31" x14ac:dyDescent="0.25">
      <c r="A55" s="3"/>
      <c r="B55" s="4"/>
      <c r="C55" s="3"/>
      <c r="D55" s="3">
        <v>2021</v>
      </c>
      <c r="E55" s="3"/>
      <c r="F55" s="5">
        <v>674217918177</v>
      </c>
      <c r="G55" s="5">
        <v>1897208620864</v>
      </c>
      <c r="H55" s="7">
        <f t="shared" si="10"/>
        <v>0.35537363195722627</v>
      </c>
      <c r="I55" s="7">
        <f t="shared" si="12"/>
        <v>0.42644835834867151</v>
      </c>
      <c r="J55" s="5">
        <v>1098971912221</v>
      </c>
      <c r="K55" s="5">
        <v>424753994044</v>
      </c>
      <c r="L55" s="5">
        <f t="shared" si="14"/>
        <v>674217918177</v>
      </c>
      <c r="M55" s="5">
        <v>72001656297</v>
      </c>
      <c r="N55" s="5">
        <v>1897208620864</v>
      </c>
      <c r="O55" s="7">
        <f t="shared" si="8"/>
        <v>3.7951364707698838E-2</v>
      </c>
      <c r="P55" s="7">
        <f t="shared" si="2"/>
        <v>5.3131910590778368E-2</v>
      </c>
      <c r="Q55" s="5">
        <v>14144096025</v>
      </c>
      <c r="R55" s="5">
        <v>1897208620864</v>
      </c>
      <c r="S55" s="7">
        <f t="shared" si="3"/>
        <v>7.4552138702377894E-3</v>
      </c>
      <c r="T55" s="7">
        <f t="shared" si="4"/>
        <v>2.4602205771784704E-2</v>
      </c>
      <c r="U55" s="5">
        <v>1400809378856</v>
      </c>
      <c r="V55" s="5">
        <v>496399242008</v>
      </c>
      <c r="W55" s="7">
        <f t="shared" si="9"/>
        <v>2.821941011008684</v>
      </c>
      <c r="X55" s="7">
        <f t="shared" si="1"/>
        <v>1.6931646066052104</v>
      </c>
      <c r="Y55" s="5">
        <v>1897208620864</v>
      </c>
      <c r="Z55" s="5">
        <v>496399242008</v>
      </c>
      <c r="AA55" s="5">
        <f t="shared" si="11"/>
        <v>1400809378856</v>
      </c>
      <c r="AB55" s="5">
        <v>1811358512969</v>
      </c>
      <c r="AC55" s="5">
        <v>1897208620864</v>
      </c>
      <c r="AD55" s="7">
        <f t="shared" si="5"/>
        <v>0.95474925269109134</v>
      </c>
      <c r="AE55" s="7">
        <f t="shared" si="6"/>
        <v>0.95474925269109134</v>
      </c>
    </row>
    <row r="56" spans="1:31" x14ac:dyDescent="0.25">
      <c r="A56" s="3"/>
      <c r="B56" s="3"/>
      <c r="C56" s="3"/>
      <c r="D56" s="3">
        <v>2022</v>
      </c>
      <c r="E56" s="3"/>
      <c r="F56" s="5">
        <v>526747000679</v>
      </c>
      <c r="G56" s="5">
        <v>1743360564308</v>
      </c>
      <c r="H56" s="7">
        <f t="shared" si="10"/>
        <v>0.30214461165587053</v>
      </c>
      <c r="I56" s="7">
        <f t="shared" si="12"/>
        <v>0.36257353398704462</v>
      </c>
      <c r="J56" s="5">
        <v>1002259381508</v>
      </c>
      <c r="K56" s="5">
        <v>475512380829</v>
      </c>
      <c r="L56" s="5">
        <f t="shared" si="14"/>
        <v>526747000679</v>
      </c>
      <c r="M56" s="5">
        <v>91860475493</v>
      </c>
      <c r="N56" s="5">
        <v>1743360564308</v>
      </c>
      <c r="O56" s="7">
        <f t="shared" si="8"/>
        <v>5.2691610314968086E-2</v>
      </c>
      <c r="P56" s="7">
        <f t="shared" si="2"/>
        <v>7.3768254440955319E-2</v>
      </c>
      <c r="Q56" s="5">
        <v>11879356150</v>
      </c>
      <c r="R56" s="5">
        <v>1743360564308</v>
      </c>
      <c r="S56" s="7">
        <f t="shared" si="3"/>
        <v>6.8140557915598639E-3</v>
      </c>
      <c r="T56" s="7">
        <f t="shared" si="4"/>
        <v>2.248638411214755E-2</v>
      </c>
      <c r="U56" s="5">
        <v>1228878971007</v>
      </c>
      <c r="V56" s="5">
        <v>514481593301</v>
      </c>
      <c r="W56" s="7">
        <f t="shared" si="9"/>
        <v>2.3885771366907549</v>
      </c>
      <c r="X56" s="7">
        <f t="shared" si="1"/>
        <v>1.4331462820144529</v>
      </c>
      <c r="Y56" s="5">
        <v>1743360564308</v>
      </c>
      <c r="Z56" s="5">
        <v>514481593301</v>
      </c>
      <c r="AA56" s="5">
        <f t="shared" si="11"/>
        <v>1228878971007</v>
      </c>
      <c r="AB56" s="5">
        <v>2192317036972</v>
      </c>
      <c r="AC56" s="5">
        <v>1743360564308</v>
      </c>
      <c r="AD56" s="7">
        <f t="shared" si="5"/>
        <v>1.2575235908483489</v>
      </c>
      <c r="AE56" s="7">
        <f t="shared" si="6"/>
        <v>1.2575235908483489</v>
      </c>
    </row>
    <row r="57" spans="1:31" x14ac:dyDescent="0.25">
      <c r="A57" s="3"/>
      <c r="B57" s="3"/>
      <c r="C57" s="3"/>
      <c r="D57" s="3">
        <v>2023</v>
      </c>
      <c r="E57" s="3"/>
      <c r="F57" s="5">
        <v>454795179169</v>
      </c>
      <c r="G57" s="5">
        <v>1697127945146</v>
      </c>
      <c r="H57" s="7">
        <f t="shared" si="10"/>
        <v>0.26797931203111208</v>
      </c>
      <c r="I57" s="7">
        <f t="shared" si="12"/>
        <v>0.32157517443733447</v>
      </c>
      <c r="J57" s="5">
        <v>927661299734</v>
      </c>
      <c r="K57" s="5">
        <v>472866120565</v>
      </c>
      <c r="L57" s="5">
        <f t="shared" si="14"/>
        <v>454795179169</v>
      </c>
      <c r="M57" s="5">
        <v>97956878660</v>
      </c>
      <c r="N57" s="5">
        <v>1697127945146</v>
      </c>
      <c r="O57" s="7">
        <f t="shared" si="8"/>
        <v>5.7719206698687055E-2</v>
      </c>
      <c r="P57" s="7">
        <f t="shared" si="2"/>
        <v>8.080688937816187E-2</v>
      </c>
      <c r="Q57" s="5">
        <v>13209809767</v>
      </c>
      <c r="R57" s="5">
        <v>1697127945146</v>
      </c>
      <c r="S57" s="7">
        <f t="shared" si="3"/>
        <v>7.7836263345858643E-3</v>
      </c>
      <c r="T57" s="7">
        <f t="shared" si="4"/>
        <v>2.5685966904133353E-2</v>
      </c>
      <c r="U57" s="5">
        <v>1172370336093</v>
      </c>
      <c r="V57" s="5">
        <v>524757609053</v>
      </c>
      <c r="W57" s="7">
        <f t="shared" si="9"/>
        <v>2.2341178400608799</v>
      </c>
      <c r="X57" s="7">
        <f t="shared" si="1"/>
        <v>1.3404707040365278</v>
      </c>
      <c r="Y57" s="5">
        <v>1697127945146</v>
      </c>
      <c r="Z57" s="5">
        <v>524757609053</v>
      </c>
      <c r="AA57" s="5">
        <f t="shared" si="11"/>
        <v>1172370336093</v>
      </c>
      <c r="AB57" s="5">
        <v>2469277515021</v>
      </c>
      <c r="AC57" s="5">
        <v>1697127945146</v>
      </c>
      <c r="AD57" s="7">
        <f t="shared" si="5"/>
        <v>1.4549742829251295</v>
      </c>
      <c r="AE57" s="7">
        <f t="shared" si="6"/>
        <v>1.4549742829251295</v>
      </c>
    </row>
    <row r="58" spans="1:31" x14ac:dyDescent="0.25">
      <c r="A58" s="3" t="s">
        <v>56</v>
      </c>
      <c r="B58" s="3" t="s">
        <v>30</v>
      </c>
      <c r="C58" s="3" t="s">
        <v>31</v>
      </c>
      <c r="D58" s="3">
        <v>2019</v>
      </c>
      <c r="E58" s="3" t="s">
        <v>84</v>
      </c>
      <c r="F58" s="5">
        <v>-714343000000</v>
      </c>
      <c r="G58" s="5">
        <v>3820809000000</v>
      </c>
      <c r="H58" s="7">
        <f t="shared" si="10"/>
        <v>-0.18696119067977487</v>
      </c>
      <c r="I58" s="7">
        <f t="shared" si="12"/>
        <v>-0.22435342881572984</v>
      </c>
      <c r="J58" s="5">
        <v>1904047000000</v>
      </c>
      <c r="K58" s="5">
        <v>2618390000000</v>
      </c>
      <c r="L58" s="5">
        <f t="shared" si="14"/>
        <v>-714343000000</v>
      </c>
      <c r="M58" s="5">
        <v>1349905000000</v>
      </c>
      <c r="N58" s="5">
        <v>3820809000000</v>
      </c>
      <c r="O58" s="7">
        <f t="shared" si="8"/>
        <v>0.3533034496097554</v>
      </c>
      <c r="P58" s="7">
        <f t="shared" si="2"/>
        <v>0.49462482945365754</v>
      </c>
      <c r="Q58" s="5">
        <v>314601000000</v>
      </c>
      <c r="R58" s="5">
        <v>3820809000000</v>
      </c>
      <c r="S58" s="7">
        <f t="shared" si="3"/>
        <v>8.2338844993298535E-2</v>
      </c>
      <c r="T58" s="7">
        <f t="shared" si="4"/>
        <v>0.27171818847788515</v>
      </c>
      <c r="U58" s="5">
        <v>530681000000</v>
      </c>
      <c r="V58" s="5">
        <v>3290128000000</v>
      </c>
      <c r="W58" s="7">
        <f t="shared" si="9"/>
        <v>0.1612949405007951</v>
      </c>
      <c r="X58" s="7">
        <f t="shared" si="1"/>
        <v>9.6776964300477053E-2</v>
      </c>
      <c r="Y58" s="5">
        <v>3820809000000</v>
      </c>
      <c r="Z58" s="5">
        <v>3290128000000</v>
      </c>
      <c r="AA58" s="5">
        <f t="shared" si="11"/>
        <v>530681000000</v>
      </c>
      <c r="AB58" s="5">
        <v>8654646000000</v>
      </c>
      <c r="AC58" s="5">
        <v>3820809000000</v>
      </c>
      <c r="AD58" s="7">
        <f t="shared" si="5"/>
        <v>2.2651344257197885</v>
      </c>
      <c r="AE58" s="7">
        <f t="shared" si="6"/>
        <v>2.2651344257197885</v>
      </c>
    </row>
    <row r="59" spans="1:31" x14ac:dyDescent="0.25">
      <c r="A59" s="3"/>
      <c r="B59" s="3"/>
      <c r="C59" s="3"/>
      <c r="D59" s="3">
        <v>2020</v>
      </c>
      <c r="E59" s="3"/>
      <c r="F59" s="5">
        <v>-1227833000000</v>
      </c>
      <c r="G59" s="5">
        <v>4510511000000</v>
      </c>
      <c r="H59" s="7">
        <f t="shared" si="10"/>
        <v>-0.27221594183009418</v>
      </c>
      <c r="I59" s="7">
        <f t="shared" si="12"/>
        <v>-0.32665913019611298</v>
      </c>
      <c r="J59" s="5">
        <v>1535266000000</v>
      </c>
      <c r="K59" s="5">
        <v>2763099000000</v>
      </c>
      <c r="L59" s="5">
        <f t="shared" si="14"/>
        <v>-1227833000000</v>
      </c>
      <c r="M59" s="5">
        <v>1695855000000</v>
      </c>
      <c r="N59" s="5">
        <v>4510511000000</v>
      </c>
      <c r="O59" s="7">
        <f t="shared" si="8"/>
        <v>0.37597846452430778</v>
      </c>
      <c r="P59" s="7">
        <f t="shared" si="2"/>
        <v>0.52636985033403083</v>
      </c>
      <c r="Q59" s="5">
        <v>407687000000</v>
      </c>
      <c r="R59" s="5">
        <v>4510511000000</v>
      </c>
      <c r="S59" s="7">
        <f t="shared" si="3"/>
        <v>9.0385989525355329E-2</v>
      </c>
      <c r="T59" s="7">
        <f t="shared" si="4"/>
        <v>0.29827376543367257</v>
      </c>
      <c r="U59" s="5">
        <v>184734000000</v>
      </c>
      <c r="V59" s="5">
        <v>4325777000000</v>
      </c>
      <c r="W59" s="7">
        <f t="shared" si="9"/>
        <v>4.2705391424477039E-2</v>
      </c>
      <c r="X59" s="7">
        <f t="shared" si="1"/>
        <v>2.5623234854686223E-2</v>
      </c>
      <c r="Y59" s="5">
        <v>4510511000000</v>
      </c>
      <c r="Z59" s="5">
        <v>4325777000000</v>
      </c>
      <c r="AA59" s="5">
        <f t="shared" si="11"/>
        <v>184734000000</v>
      </c>
      <c r="AB59" s="5">
        <v>6746594000000</v>
      </c>
      <c r="AC59" s="5">
        <v>4510511000000</v>
      </c>
      <c r="AD59" s="7">
        <f t="shared" si="5"/>
        <v>1.4957493729646154</v>
      </c>
      <c r="AE59" s="7">
        <f t="shared" si="6"/>
        <v>1.4957493729646154</v>
      </c>
    </row>
    <row r="60" spans="1:31" x14ac:dyDescent="0.25">
      <c r="A60" s="3"/>
      <c r="B60" s="3"/>
      <c r="C60" s="3"/>
      <c r="D60" s="3">
        <v>2021</v>
      </c>
      <c r="E60" s="3"/>
      <c r="F60" s="5">
        <v>-379207000000</v>
      </c>
      <c r="G60" s="5">
        <v>4650488000000</v>
      </c>
      <c r="H60" s="7">
        <f t="shared" si="10"/>
        <v>-8.154133501688425E-2</v>
      </c>
      <c r="I60" s="7">
        <f t="shared" si="12"/>
        <v>-9.7849602020261092E-2</v>
      </c>
      <c r="J60" s="5">
        <v>2063277000000</v>
      </c>
      <c r="K60" s="5">
        <v>2442484000000</v>
      </c>
      <c r="L60" s="5">
        <f t="shared" si="14"/>
        <v>-379207000000</v>
      </c>
      <c r="M60" s="5">
        <v>2012562000000</v>
      </c>
      <c r="N60" s="5">
        <v>4650488000000</v>
      </c>
      <c r="O60" s="7">
        <f t="shared" si="8"/>
        <v>0.43276361534531432</v>
      </c>
      <c r="P60" s="7">
        <f t="shared" si="2"/>
        <v>0.60586906148344</v>
      </c>
      <c r="Q60" s="5">
        <v>314915000000</v>
      </c>
      <c r="R60" s="5">
        <v>4650488000000</v>
      </c>
      <c r="S60" s="7">
        <f t="shared" si="3"/>
        <v>6.7716549316974906E-2</v>
      </c>
      <c r="T60" s="7">
        <f t="shared" si="4"/>
        <v>0.22346461274601717</v>
      </c>
      <c r="U60" s="5">
        <v>584405000000</v>
      </c>
      <c r="V60" s="5">
        <v>4066083000000</v>
      </c>
      <c r="W60" s="7">
        <f t="shared" si="9"/>
        <v>0.14372677586758559</v>
      </c>
      <c r="X60" s="7">
        <f t="shared" si="1"/>
        <v>8.6236065520551353E-2</v>
      </c>
      <c r="Y60" s="5">
        <v>4650488000000</v>
      </c>
      <c r="Z60" s="5">
        <v>4066083000000</v>
      </c>
      <c r="AA60" s="5">
        <f t="shared" si="11"/>
        <v>584405000000</v>
      </c>
      <c r="AB60" s="5">
        <v>6655222000000</v>
      </c>
      <c r="AC60" s="5">
        <v>4650488000000</v>
      </c>
      <c r="AD60" s="7">
        <f t="shared" si="5"/>
        <v>1.4310803511373431</v>
      </c>
      <c r="AE60" s="7">
        <f t="shared" si="6"/>
        <v>1.4310803511373431</v>
      </c>
    </row>
    <row r="61" spans="1:31" x14ac:dyDescent="0.25">
      <c r="A61" s="3"/>
      <c r="B61" s="3"/>
      <c r="C61" s="3"/>
      <c r="D61" s="3">
        <v>2022</v>
      </c>
      <c r="E61" s="3"/>
      <c r="F61" s="5">
        <v>-755563000000</v>
      </c>
      <c r="G61" s="5">
        <v>3784871000000</v>
      </c>
      <c r="H61" s="7">
        <f t="shared" si="10"/>
        <v>-0.19962714713394458</v>
      </c>
      <c r="I61" s="7">
        <f t="shared" si="12"/>
        <v>-0.23955257656073348</v>
      </c>
      <c r="J61" s="5">
        <v>1543309000000</v>
      </c>
      <c r="K61" s="5">
        <v>2298872000000</v>
      </c>
      <c r="L61" s="5">
        <f t="shared" si="14"/>
        <v>-755563000000</v>
      </c>
      <c r="M61" s="5">
        <v>2430951000000</v>
      </c>
      <c r="N61" s="5">
        <v>3784871000000</v>
      </c>
      <c r="O61" s="7">
        <f t="shared" si="8"/>
        <v>0.64228107113822375</v>
      </c>
      <c r="P61" s="7">
        <f t="shared" si="2"/>
        <v>0.89919349959351313</v>
      </c>
      <c r="Q61" s="5">
        <v>397032000000</v>
      </c>
      <c r="R61" s="5">
        <v>3784871000000</v>
      </c>
      <c r="S61" s="7">
        <f t="shared" si="3"/>
        <v>0.10489974427133712</v>
      </c>
      <c r="T61" s="7">
        <f t="shared" si="4"/>
        <v>0.34616915609541249</v>
      </c>
      <c r="U61" s="5">
        <v>166017000000</v>
      </c>
      <c r="V61" s="5">
        <v>3618854000000</v>
      </c>
      <c r="W61" s="7">
        <f t="shared" si="9"/>
        <v>4.5875572764195516E-2</v>
      </c>
      <c r="X61" s="7">
        <f t="shared" si="1"/>
        <v>2.7525343658517307E-2</v>
      </c>
      <c r="Y61" s="5">
        <v>3784871000000</v>
      </c>
      <c r="Z61" s="5">
        <v>3618854000000</v>
      </c>
      <c r="AA61" s="5">
        <f t="shared" si="11"/>
        <v>166017000000</v>
      </c>
      <c r="AB61" s="5">
        <v>7017530000000</v>
      </c>
      <c r="AC61" s="5">
        <v>3784871000000</v>
      </c>
      <c r="AD61" s="7">
        <f t="shared" si="5"/>
        <v>1.8541001793720315</v>
      </c>
      <c r="AE61" s="7">
        <f t="shared" si="6"/>
        <v>1.8541001793720315</v>
      </c>
    </row>
    <row r="62" spans="1:31" x14ac:dyDescent="0.25">
      <c r="A62" s="3"/>
      <c r="B62" s="3"/>
      <c r="C62" s="3"/>
      <c r="D62" s="3">
        <v>2023</v>
      </c>
      <c r="E62" s="3"/>
      <c r="F62" s="5">
        <v>-545009000000</v>
      </c>
      <c r="G62" s="5">
        <v>3641458000000</v>
      </c>
      <c r="H62" s="7">
        <f t="shared" si="10"/>
        <v>-0.14966779789853404</v>
      </c>
      <c r="I62" s="7">
        <f t="shared" si="12"/>
        <v>-0.17960135747824085</v>
      </c>
      <c r="J62" s="5">
        <v>1626520000000</v>
      </c>
      <c r="K62" s="5">
        <v>2171529000000</v>
      </c>
      <c r="L62" s="5">
        <f t="shared" si="14"/>
        <v>-545009000000</v>
      </c>
      <c r="M62" s="5">
        <v>2691846000000</v>
      </c>
      <c r="N62" s="5">
        <v>3641458000000</v>
      </c>
      <c r="O62" s="7">
        <f t="shared" si="8"/>
        <v>0.73922203688742261</v>
      </c>
      <c r="P62" s="7">
        <f t="shared" si="2"/>
        <v>1.0349108516423915</v>
      </c>
      <c r="Q62" s="5">
        <v>266339000000</v>
      </c>
      <c r="R62" s="5">
        <v>3641458000000</v>
      </c>
      <c r="S62" s="7">
        <f t="shared" si="3"/>
        <v>7.3140758454443247E-2</v>
      </c>
      <c r="T62" s="7">
        <f t="shared" si="4"/>
        <v>0.24136450289966271</v>
      </c>
      <c r="U62" s="5">
        <v>259155000000</v>
      </c>
      <c r="V62" s="5">
        <v>3382303000000</v>
      </c>
      <c r="W62" s="7">
        <f t="shared" si="9"/>
        <v>7.6620870454243747E-2</v>
      </c>
      <c r="X62" s="7">
        <f t="shared" si="1"/>
        <v>4.5972522272546244E-2</v>
      </c>
      <c r="Y62" s="5">
        <v>3641458000000</v>
      </c>
      <c r="Z62" s="5">
        <v>3382303000000</v>
      </c>
      <c r="AA62" s="5">
        <f t="shared" si="11"/>
        <v>259155000000</v>
      </c>
      <c r="AB62" s="5">
        <v>6914802000000</v>
      </c>
      <c r="AC62" s="5">
        <v>3641458000000</v>
      </c>
      <c r="AD62" s="7">
        <f t="shared" si="5"/>
        <v>1.8989102716549251</v>
      </c>
      <c r="AE62" s="7">
        <f t="shared" si="6"/>
        <v>1.8989102716549251</v>
      </c>
    </row>
    <row r="63" spans="1:31" x14ac:dyDescent="0.25">
      <c r="A63" s="3" t="s">
        <v>57</v>
      </c>
      <c r="B63" s="3" t="s">
        <v>32</v>
      </c>
      <c r="C63" s="3" t="s">
        <v>33</v>
      </c>
      <c r="D63" s="3">
        <v>2019</v>
      </c>
      <c r="E63" s="3" t="s">
        <v>85</v>
      </c>
      <c r="F63" s="5">
        <v>692410648901</v>
      </c>
      <c r="G63" s="5">
        <v>1110366038014</v>
      </c>
      <c r="H63" s="7">
        <f t="shared" si="10"/>
        <v>0.62358774061519862</v>
      </c>
      <c r="I63" s="7">
        <f t="shared" si="12"/>
        <v>0.74830528873823832</v>
      </c>
      <c r="J63" s="5">
        <v>902827833509</v>
      </c>
      <c r="K63" s="5">
        <v>210417184608</v>
      </c>
      <c r="L63" s="5">
        <f t="shared" si="14"/>
        <v>692410648901</v>
      </c>
      <c r="M63" s="5">
        <v>595427466633</v>
      </c>
      <c r="N63" s="5">
        <v>1110366038014</v>
      </c>
      <c r="O63" s="7">
        <f t="shared" si="8"/>
        <v>0.53624430705569959</v>
      </c>
      <c r="P63" s="7">
        <f t="shared" si="2"/>
        <v>0.75074202987797933</v>
      </c>
      <c r="Q63" s="5">
        <v>104353775869</v>
      </c>
      <c r="R63" s="5">
        <v>1110366038014</v>
      </c>
      <c r="S63" s="7">
        <f t="shared" si="3"/>
        <v>9.3981419006336955E-2</v>
      </c>
      <c r="T63" s="7">
        <f t="shared" si="4"/>
        <v>0.31013868272091194</v>
      </c>
      <c r="U63" s="5">
        <v>833087509370</v>
      </c>
      <c r="V63" s="5">
        <v>277278528644</v>
      </c>
      <c r="W63" s="7">
        <f t="shared" si="9"/>
        <v>3.0045150392427513</v>
      </c>
      <c r="X63" s="7">
        <f t="shared" si="1"/>
        <v>1.8027090235456507</v>
      </c>
      <c r="Y63" s="5">
        <v>1110366038014</v>
      </c>
      <c r="Z63" s="5">
        <v>277278528644</v>
      </c>
      <c r="AA63" s="5">
        <f t="shared" si="11"/>
        <v>833087509370</v>
      </c>
      <c r="AB63" s="5">
        <v>1748819551691</v>
      </c>
      <c r="AC63" s="5">
        <v>1110366038014</v>
      </c>
      <c r="AD63" s="7">
        <f t="shared" si="5"/>
        <v>1.5749937334349109</v>
      </c>
      <c r="AE63" s="7">
        <f t="shared" si="6"/>
        <v>1.5749937334349109</v>
      </c>
    </row>
    <row r="64" spans="1:31" x14ac:dyDescent="0.25">
      <c r="A64" s="3"/>
      <c r="B64" s="3"/>
      <c r="C64" s="3"/>
      <c r="D64" s="3">
        <v>2020</v>
      </c>
      <c r="E64" s="3"/>
      <c r="F64" s="5">
        <v>634434189323</v>
      </c>
      <c r="G64" s="5">
        <v>853905287718</v>
      </c>
      <c r="H64" s="7">
        <f t="shared" si="10"/>
        <v>0.74297957683161719</v>
      </c>
      <c r="I64" s="7">
        <f t="shared" si="12"/>
        <v>0.89157549219794063</v>
      </c>
      <c r="J64" s="5">
        <v>732258750960</v>
      </c>
      <c r="K64" s="5">
        <v>97824561637</v>
      </c>
      <c r="L64" s="5">
        <f t="shared" si="14"/>
        <v>634434189323</v>
      </c>
      <c r="M64" s="5">
        <v>465003629780</v>
      </c>
      <c r="N64" s="5">
        <v>853905287718</v>
      </c>
      <c r="O64" s="7">
        <f t="shared" si="8"/>
        <v>0.54456113162466591</v>
      </c>
      <c r="P64" s="7">
        <f t="shared" si="2"/>
        <v>0.76238558427453218</v>
      </c>
      <c r="Q64" s="5">
        <v>170065963842</v>
      </c>
      <c r="R64" s="5">
        <v>853905287718</v>
      </c>
      <c r="S64" s="7">
        <f t="shared" si="3"/>
        <v>0.19916256086958889</v>
      </c>
      <c r="T64" s="7">
        <f t="shared" si="4"/>
        <v>0.65723645086964333</v>
      </c>
      <c r="U64" s="5">
        <v>703514273183</v>
      </c>
      <c r="V64" s="5">
        <v>150391014535</v>
      </c>
      <c r="W64" s="7">
        <f t="shared" si="9"/>
        <v>4.6779009727291481</v>
      </c>
      <c r="X64" s="7">
        <f t="shared" si="1"/>
        <v>2.8067405836374886</v>
      </c>
      <c r="Y64" s="5">
        <v>853905287718</v>
      </c>
      <c r="Z64" s="5">
        <v>150391014535</v>
      </c>
      <c r="AA64" s="5">
        <f t="shared" si="11"/>
        <v>703514273183</v>
      </c>
      <c r="AB64" s="5">
        <v>245551577771</v>
      </c>
      <c r="AC64" s="5">
        <v>853905287718</v>
      </c>
      <c r="AD64" s="7">
        <f t="shared" si="5"/>
        <v>0.28756301348972646</v>
      </c>
      <c r="AE64" s="7">
        <f t="shared" si="6"/>
        <v>0.28756301348972646</v>
      </c>
    </row>
    <row r="65" spans="1:31" x14ac:dyDescent="0.25">
      <c r="A65" s="3"/>
      <c r="B65" s="3"/>
      <c r="C65" s="3"/>
      <c r="D65" s="3">
        <v>2021</v>
      </c>
      <c r="E65" s="3"/>
      <c r="F65" s="5">
        <v>569665120140</v>
      </c>
      <c r="G65" s="5">
        <v>739965067428</v>
      </c>
      <c r="H65" s="7">
        <f t="shared" si="10"/>
        <v>0.76985407178755705</v>
      </c>
      <c r="I65" s="7">
        <f t="shared" si="12"/>
        <v>0.92382488614506841</v>
      </c>
      <c r="J65" s="5">
        <v>621234956302</v>
      </c>
      <c r="K65" s="5">
        <v>51569836162</v>
      </c>
      <c r="L65" s="5">
        <f t="shared" si="14"/>
        <v>569665120140</v>
      </c>
      <c r="M65" s="5">
        <v>409492802813</v>
      </c>
      <c r="N65" s="5">
        <v>739965067428</v>
      </c>
      <c r="O65" s="7">
        <f t="shared" si="8"/>
        <v>0.55339477610251431</v>
      </c>
      <c r="P65" s="7">
        <f t="shared" si="2"/>
        <v>0.77475268654352003</v>
      </c>
      <c r="Q65" s="5">
        <v>93522299226</v>
      </c>
      <c r="R65" s="5">
        <v>739965067428</v>
      </c>
      <c r="S65" s="7">
        <f t="shared" si="3"/>
        <v>0.12638745170913071</v>
      </c>
      <c r="T65" s="7">
        <f t="shared" si="4"/>
        <v>0.41707859064013131</v>
      </c>
      <c r="U65" s="5">
        <v>647944937464</v>
      </c>
      <c r="V65" s="5">
        <v>92020129964</v>
      </c>
      <c r="W65" s="7">
        <f t="shared" si="9"/>
        <v>7.0413390821930832</v>
      </c>
      <c r="X65" s="7">
        <f t="shared" si="1"/>
        <v>4.2248034493158499</v>
      </c>
      <c r="Y65" s="5">
        <v>739965067428</v>
      </c>
      <c r="Z65" s="5">
        <v>92020129964</v>
      </c>
      <c r="AA65" s="5">
        <f t="shared" si="11"/>
        <v>647944937464</v>
      </c>
      <c r="AB65" s="5">
        <v>67870642048</v>
      </c>
      <c r="AC65" s="5">
        <v>739965067428</v>
      </c>
      <c r="AD65" s="7">
        <f t="shared" si="5"/>
        <v>9.1721413666063289E-2</v>
      </c>
      <c r="AE65" s="7">
        <f t="shared" si="6"/>
        <v>9.1721413666063289E-2</v>
      </c>
    </row>
    <row r="66" spans="1:31" x14ac:dyDescent="0.25">
      <c r="A66" s="3"/>
      <c r="B66" s="3"/>
      <c r="C66" s="3"/>
      <c r="D66" s="3">
        <v>2022</v>
      </c>
      <c r="E66" s="3"/>
      <c r="F66" s="5">
        <v>475304121829</v>
      </c>
      <c r="G66" s="5">
        <v>975112427368</v>
      </c>
      <c r="H66" s="7">
        <f t="shared" si="10"/>
        <v>0.48743520079210706</v>
      </c>
      <c r="I66" s="7">
        <f t="shared" si="12"/>
        <v>0.58492224095052847</v>
      </c>
      <c r="J66" s="5">
        <v>657146797637</v>
      </c>
      <c r="K66" s="5">
        <v>181842675808</v>
      </c>
      <c r="L66" s="5">
        <f t="shared" si="14"/>
        <v>475304121829</v>
      </c>
      <c r="M66" s="5">
        <v>361548497672</v>
      </c>
      <c r="N66" s="5">
        <v>975112427368</v>
      </c>
      <c r="O66" s="7">
        <f t="shared" si="8"/>
        <v>0.37077621772074326</v>
      </c>
      <c r="P66" s="7">
        <f t="shared" si="2"/>
        <v>0.51908670480904051</v>
      </c>
      <c r="Q66" s="5">
        <v>63185568727</v>
      </c>
      <c r="R66" s="5">
        <v>975112427368</v>
      </c>
      <c r="S66" s="7">
        <f t="shared" si="3"/>
        <v>6.4798239622018736E-2</v>
      </c>
      <c r="T66" s="7">
        <f t="shared" si="4"/>
        <v>0.21383419075266183</v>
      </c>
      <c r="U66" s="5">
        <v>599925297671</v>
      </c>
      <c r="V66" s="5">
        <v>375187129697</v>
      </c>
      <c r="W66" s="7">
        <f t="shared" si="9"/>
        <v>1.5990028713284965</v>
      </c>
      <c r="X66" s="7">
        <f t="shared" si="1"/>
        <v>0.9594017227970979</v>
      </c>
      <c r="Y66" s="5">
        <v>975112427368</v>
      </c>
      <c r="Z66" s="5">
        <v>375187129697</v>
      </c>
      <c r="AA66" s="5">
        <f t="shared" si="11"/>
        <v>599925297671</v>
      </c>
      <c r="AB66" s="5">
        <v>318840867806</v>
      </c>
      <c r="AC66" s="5">
        <v>975112427368</v>
      </c>
      <c r="AD66" s="7">
        <f t="shared" si="5"/>
        <v>0.32697857073425635</v>
      </c>
      <c r="AE66" s="7">
        <f t="shared" si="6"/>
        <v>0.32697857073425635</v>
      </c>
    </row>
    <row r="67" spans="1:31" x14ac:dyDescent="0.25">
      <c r="A67" s="3"/>
      <c r="B67" s="3"/>
      <c r="C67" s="3"/>
      <c r="D67" s="3">
        <v>2023</v>
      </c>
      <c r="E67" s="3"/>
      <c r="F67" s="5">
        <v>482841821858</v>
      </c>
      <c r="G67" s="5">
        <v>899489533890</v>
      </c>
      <c r="H67" s="7">
        <f t="shared" si="10"/>
        <v>0.53679537522784282</v>
      </c>
      <c r="I67" s="7">
        <f t="shared" si="12"/>
        <v>0.64415445027341134</v>
      </c>
      <c r="J67" s="5">
        <v>631898167735</v>
      </c>
      <c r="K67" s="5">
        <v>149056345877</v>
      </c>
      <c r="L67" s="5">
        <f t="shared" si="14"/>
        <v>482841821858</v>
      </c>
      <c r="M67" s="5">
        <v>354070687984</v>
      </c>
      <c r="N67" s="5">
        <v>899489533890</v>
      </c>
      <c r="O67" s="7">
        <f t="shared" si="8"/>
        <v>0.3936351393136942</v>
      </c>
      <c r="P67" s="7">
        <f t="shared" si="2"/>
        <v>0.55108919503917186</v>
      </c>
      <c r="Q67" s="5">
        <v>26504395271</v>
      </c>
      <c r="R67" s="5">
        <v>899489533890</v>
      </c>
      <c r="S67" s="7">
        <f t="shared" si="3"/>
        <v>2.9466040762450123E-2</v>
      </c>
      <c r="T67" s="7">
        <f t="shared" si="4"/>
        <v>9.7237934516085395E-2</v>
      </c>
      <c r="U67" s="5">
        <v>592377332667</v>
      </c>
      <c r="V67" s="5">
        <v>307112201223</v>
      </c>
      <c r="W67" s="7">
        <f t="shared" si="9"/>
        <v>1.9288629051792818</v>
      </c>
      <c r="X67" s="7">
        <f t="shared" si="1"/>
        <v>1.157317743107569</v>
      </c>
      <c r="Y67" s="5">
        <v>899489533890</v>
      </c>
      <c r="Z67" s="5">
        <v>307112201223</v>
      </c>
      <c r="AA67" s="5">
        <f t="shared" si="11"/>
        <v>592377332667</v>
      </c>
      <c r="AB67" s="5">
        <v>707804745671</v>
      </c>
      <c r="AC67" s="5">
        <v>899489533890</v>
      </c>
      <c r="AD67" s="7">
        <f t="shared" si="5"/>
        <v>0.78689603269753949</v>
      </c>
      <c r="AE67" s="7">
        <f t="shared" si="6"/>
        <v>0.78689603269753949</v>
      </c>
    </row>
    <row r="68" spans="1:31" x14ac:dyDescent="0.25">
      <c r="A68" s="3" t="s">
        <v>58</v>
      </c>
      <c r="B68" s="3" t="s">
        <v>34</v>
      </c>
      <c r="C68" s="3" t="s">
        <v>35</v>
      </c>
      <c r="D68" s="3">
        <v>2019</v>
      </c>
      <c r="E68" s="3" t="s">
        <v>85</v>
      </c>
      <c r="F68" s="5">
        <v>-4796835138335</v>
      </c>
      <c r="G68" s="5">
        <v>44697971458665</v>
      </c>
      <c r="H68" s="7">
        <f t="shared" si="10"/>
        <v>-0.10731661822216994</v>
      </c>
      <c r="I68" s="7">
        <f t="shared" si="12"/>
        <v>-0.12877994186660391</v>
      </c>
      <c r="J68" s="5">
        <v>16510005076111</v>
      </c>
      <c r="K68" s="5">
        <v>21306840214446</v>
      </c>
      <c r="L68" s="5">
        <f t="shared" si="14"/>
        <v>-4796835138335</v>
      </c>
      <c r="M68" s="5">
        <v>1585117647827</v>
      </c>
      <c r="N68" s="5">
        <v>44697971458665</v>
      </c>
      <c r="O68" s="7">
        <f t="shared" si="8"/>
        <v>3.5462854266056727E-2</v>
      </c>
      <c r="P68" s="7">
        <f t="shared" ref="P68:P102" si="15">O68*1.4</f>
        <v>4.9647995972479417E-2</v>
      </c>
      <c r="Q68" s="5">
        <v>400869641151</v>
      </c>
      <c r="R68" s="5">
        <v>44697971458665</v>
      </c>
      <c r="S68" s="7">
        <f t="shared" si="3"/>
        <v>8.9684079180575148E-3</v>
      </c>
      <c r="T68" s="7">
        <f t="shared" ref="T68:T102" si="16">S68*3.3</f>
        <v>2.9595746129589796E-2</v>
      </c>
      <c r="U68" s="5">
        <v>9308137619709</v>
      </c>
      <c r="V68" s="5">
        <v>35389833838956</v>
      </c>
      <c r="W68" s="7">
        <f t="shared" si="9"/>
        <v>0.2630172738890596</v>
      </c>
      <c r="X68" s="7">
        <f t="shared" ref="X68:X102" si="17">W68*0.6</f>
        <v>0.15781036433343576</v>
      </c>
      <c r="Y68" s="5">
        <v>44697971458665</v>
      </c>
      <c r="Z68" s="5">
        <v>35389833838956</v>
      </c>
      <c r="AA68" s="5">
        <f t="shared" si="11"/>
        <v>9308137619709</v>
      </c>
      <c r="AB68" s="5">
        <v>18615129696492</v>
      </c>
      <c r="AC68" s="5">
        <v>44697971458665</v>
      </c>
      <c r="AD68" s="7">
        <f t="shared" ref="AD68:AD102" si="18">AB68/AC68</f>
        <v>0.41646475419374612</v>
      </c>
      <c r="AE68" s="7">
        <f t="shared" ref="AE68:AE102" si="19">AD68*1</f>
        <v>0.41646475419374612</v>
      </c>
    </row>
    <row r="69" spans="1:31" x14ac:dyDescent="0.25">
      <c r="A69" s="3"/>
      <c r="B69" s="3"/>
      <c r="C69" s="3"/>
      <c r="D69" s="3">
        <v>2020</v>
      </c>
      <c r="E69" s="3"/>
      <c r="F69" s="5">
        <v>-5850799083904</v>
      </c>
      <c r="G69" s="5">
        <v>48408700495082</v>
      </c>
      <c r="H69" s="7">
        <f t="shared" ref="H69:H101" si="20">F69/G69</f>
        <v>-0.12086255206330941</v>
      </c>
      <c r="I69" s="7">
        <f t="shared" si="12"/>
        <v>-0.14503506247597128</v>
      </c>
      <c r="J69" s="5">
        <v>18108746875857</v>
      </c>
      <c r="K69" s="5">
        <v>23959545959761</v>
      </c>
      <c r="L69" s="5">
        <f t="shared" si="14"/>
        <v>-5850799083904</v>
      </c>
      <c r="M69" s="5">
        <v>825173059900</v>
      </c>
      <c r="N69" s="5">
        <v>48408700495082</v>
      </c>
      <c r="O69" s="7">
        <f t="shared" ref="O69:O102" si="21">M69/N69</f>
        <v>1.704596594126364E-2</v>
      </c>
      <c r="P69" s="7">
        <f t="shared" si="15"/>
        <v>2.3864352317769094E-2</v>
      </c>
      <c r="Q69" s="5">
        <v>442942494987</v>
      </c>
      <c r="R69" s="5">
        <v>48408700495082</v>
      </c>
      <c r="S69" s="7">
        <f t="shared" ref="S69:S102" si="22">Q69/R69</f>
        <v>9.1500596061652173E-3</v>
      </c>
      <c r="T69" s="7">
        <f t="shared" si="16"/>
        <v>3.0195196700345216E-2</v>
      </c>
      <c r="U69" s="5">
        <v>12716336160654</v>
      </c>
      <c r="V69" s="5">
        <v>35692364334428</v>
      </c>
      <c r="W69" s="7">
        <f t="shared" si="9"/>
        <v>0.35627609427902557</v>
      </c>
      <c r="X69" s="7">
        <f t="shared" si="17"/>
        <v>0.21376565656741534</v>
      </c>
      <c r="Y69" s="5">
        <v>48408700495082</v>
      </c>
      <c r="Z69" s="5">
        <v>35692364334428</v>
      </c>
      <c r="AA69" s="5">
        <f t="shared" si="11"/>
        <v>12716336160654</v>
      </c>
      <c r="AB69" s="5">
        <v>15230426162673</v>
      </c>
      <c r="AC69" s="5">
        <v>48408700495082</v>
      </c>
      <c r="AD69" s="7">
        <f t="shared" si="18"/>
        <v>0.31462166938813629</v>
      </c>
      <c r="AE69" s="7">
        <f t="shared" si="19"/>
        <v>0.31462166938813629</v>
      </c>
    </row>
    <row r="70" spans="1:31" x14ac:dyDescent="0.25">
      <c r="A70" s="3"/>
      <c r="B70" s="3"/>
      <c r="C70" s="3"/>
      <c r="D70" s="3">
        <v>2021</v>
      </c>
      <c r="E70" s="3"/>
      <c r="F70" s="5">
        <v>-7553594000000</v>
      </c>
      <c r="G70" s="5">
        <v>51023608000000</v>
      </c>
      <c r="H70" s="7">
        <f t="shared" si="20"/>
        <v>-0.14804115773231874</v>
      </c>
      <c r="I70" s="7">
        <f t="shared" si="12"/>
        <v>-0.17764938927878249</v>
      </c>
      <c r="J70" s="5">
        <v>18974694000000</v>
      </c>
      <c r="K70" s="5">
        <v>26528288000000</v>
      </c>
      <c r="L70" s="5">
        <f t="shared" si="14"/>
        <v>-7553594000000</v>
      </c>
      <c r="M70" s="5">
        <v>544418000000</v>
      </c>
      <c r="N70" s="5">
        <v>51023608000000</v>
      </c>
      <c r="O70" s="7">
        <f t="shared" si="21"/>
        <v>1.0669923616534526E-2</v>
      </c>
      <c r="P70" s="7">
        <f t="shared" si="15"/>
        <v>1.4937893063148336E-2</v>
      </c>
      <c r="Q70" s="5">
        <v>5659000000</v>
      </c>
      <c r="R70" s="5">
        <v>51023608000000</v>
      </c>
      <c r="S70" s="7">
        <f t="shared" si="22"/>
        <v>1.1090944411457536E-4</v>
      </c>
      <c r="T70" s="7">
        <f t="shared" si="16"/>
        <v>3.6600116557809867E-4</v>
      </c>
      <c r="U70" s="5">
        <v>12846217000000</v>
      </c>
      <c r="V70" s="5">
        <v>38177391000000</v>
      </c>
      <c r="W70" s="7">
        <f t="shared" ref="W70:W102" si="23">U70/V70</f>
        <v>0.33648755620833282</v>
      </c>
      <c r="X70" s="7">
        <f t="shared" si="17"/>
        <v>0.20189253372499968</v>
      </c>
      <c r="Y70" s="5">
        <v>51023608000000</v>
      </c>
      <c r="Z70" s="5">
        <v>38177391000000</v>
      </c>
      <c r="AA70" s="5">
        <f t="shared" si="11"/>
        <v>12846217000000</v>
      </c>
      <c r="AB70" s="5">
        <v>19174995000000</v>
      </c>
      <c r="AC70" s="5">
        <v>51023608000000</v>
      </c>
      <c r="AD70" s="7">
        <f t="shared" si="18"/>
        <v>0.37580633262939772</v>
      </c>
      <c r="AE70" s="7">
        <f t="shared" si="19"/>
        <v>0.37580633262939772</v>
      </c>
    </row>
    <row r="71" spans="1:31" x14ac:dyDescent="0.25">
      <c r="A71" s="3"/>
      <c r="B71" s="3"/>
      <c r="C71" s="3"/>
      <c r="D71" s="3">
        <v>2022</v>
      </c>
      <c r="E71" s="3"/>
      <c r="F71" s="5">
        <v>-7528979000000</v>
      </c>
      <c r="G71" s="5">
        <v>57445068000000</v>
      </c>
      <c r="H71" s="7">
        <f t="shared" si="20"/>
        <v>-0.13106397576202714</v>
      </c>
      <c r="I71" s="7">
        <f t="shared" si="12"/>
        <v>-0.15727677091443257</v>
      </c>
      <c r="J71" s="5">
        <v>22717093000000</v>
      </c>
      <c r="K71" s="5">
        <v>30246072000000</v>
      </c>
      <c r="L71" s="5">
        <f t="shared" si="14"/>
        <v>-7528979000000</v>
      </c>
      <c r="M71" s="5">
        <v>971939000000</v>
      </c>
      <c r="N71" s="5">
        <v>57445068000000</v>
      </c>
      <c r="O71" s="7">
        <f t="shared" si="21"/>
        <v>1.6919450769907696E-2</v>
      </c>
      <c r="P71" s="7">
        <f t="shared" si="15"/>
        <v>2.3687231077870772E-2</v>
      </c>
      <c r="Q71" s="5">
        <v>919695000000</v>
      </c>
      <c r="R71" s="5">
        <v>57445068000000</v>
      </c>
      <c r="S71" s="7">
        <f t="shared" si="22"/>
        <v>1.6009990622693666E-2</v>
      </c>
      <c r="T71" s="7">
        <f t="shared" si="16"/>
        <v>5.2832969054889094E-2</v>
      </c>
      <c r="U71" s="5">
        <v>14167322000000</v>
      </c>
      <c r="V71" s="5">
        <v>43277746000000</v>
      </c>
      <c r="W71" s="7">
        <f t="shared" si="23"/>
        <v>0.32735812997285024</v>
      </c>
      <c r="X71" s="7">
        <f t="shared" si="17"/>
        <v>0.19641487798371013</v>
      </c>
      <c r="Y71" s="5">
        <v>57445068000000</v>
      </c>
      <c r="Z71" s="5">
        <v>43277746000000</v>
      </c>
      <c r="AA71" s="5">
        <f t="shared" ref="AA71:AA102" si="24">Y71-Z71</f>
        <v>14167322000000</v>
      </c>
      <c r="AB71" s="5">
        <v>25581929000000</v>
      </c>
      <c r="AC71" s="5">
        <v>57445068000000</v>
      </c>
      <c r="AD71" s="7">
        <f t="shared" si="18"/>
        <v>0.44532855283590228</v>
      </c>
      <c r="AE71" s="7">
        <f t="shared" si="19"/>
        <v>0.44532855283590228</v>
      </c>
    </row>
    <row r="72" spans="1:31" x14ac:dyDescent="0.25">
      <c r="A72" s="3"/>
      <c r="B72" s="3"/>
      <c r="C72" s="3"/>
      <c r="D72" s="3">
        <v>2023</v>
      </c>
      <c r="E72" s="3"/>
      <c r="F72" s="5">
        <v>-3787452000000</v>
      </c>
      <c r="G72" s="5">
        <v>62912526000000</v>
      </c>
      <c r="H72" s="7">
        <f t="shared" si="20"/>
        <v>-6.0201874583767308E-2</v>
      </c>
      <c r="I72" s="7">
        <f t="shared" si="12"/>
        <v>-7.2242249500520772E-2</v>
      </c>
      <c r="J72" s="5">
        <v>25060424000000</v>
      </c>
      <c r="K72" s="5">
        <v>28847876000000</v>
      </c>
      <c r="L72" s="5">
        <f t="shared" si="14"/>
        <v>-3787452000000</v>
      </c>
      <c r="M72" s="5">
        <v>1557544000000</v>
      </c>
      <c r="N72" s="5">
        <v>62912526000000</v>
      </c>
      <c r="O72" s="7">
        <f t="shared" si="21"/>
        <v>2.4757295550332854E-2</v>
      </c>
      <c r="P72" s="7">
        <f t="shared" si="15"/>
        <v>3.4660213770465992E-2</v>
      </c>
      <c r="Q72" s="5">
        <v>1075534000000</v>
      </c>
      <c r="R72" s="5">
        <v>62912526000000</v>
      </c>
      <c r="S72" s="7">
        <f t="shared" si="22"/>
        <v>1.7095705233644568E-2</v>
      </c>
      <c r="T72" s="7">
        <f t="shared" si="16"/>
        <v>5.6415827271027071E-2</v>
      </c>
      <c r="U72" s="5">
        <v>15471243000000</v>
      </c>
      <c r="V72" s="5">
        <v>47441283000000</v>
      </c>
      <c r="W72" s="7">
        <f t="shared" si="23"/>
        <v>0.3261135032962747</v>
      </c>
      <c r="X72" s="7">
        <f t="shared" si="17"/>
        <v>0.19566810197776482</v>
      </c>
      <c r="Y72" s="5">
        <v>62912526000000</v>
      </c>
      <c r="Z72" s="5">
        <v>47441283000000</v>
      </c>
      <c r="AA72" s="5">
        <f t="shared" si="24"/>
        <v>15471243000000</v>
      </c>
      <c r="AB72" s="5">
        <v>28892314000000</v>
      </c>
      <c r="AC72" s="5">
        <v>62912526000000</v>
      </c>
      <c r="AD72" s="7">
        <f t="shared" si="18"/>
        <v>0.45924581060375796</v>
      </c>
      <c r="AE72" s="7">
        <f t="shared" si="19"/>
        <v>0.45924581060375796</v>
      </c>
    </row>
    <row r="73" spans="1:31" x14ac:dyDescent="0.25">
      <c r="A73" s="3" t="s">
        <v>59</v>
      </c>
      <c r="B73" s="3" t="s">
        <v>36</v>
      </c>
      <c r="C73" s="3" t="s">
        <v>37</v>
      </c>
      <c r="D73" s="3">
        <v>2019</v>
      </c>
      <c r="E73" s="3" t="s">
        <v>85</v>
      </c>
      <c r="F73" s="5">
        <v>139507300630</v>
      </c>
      <c r="G73" s="5">
        <v>345998452997</v>
      </c>
      <c r="H73" s="7">
        <f t="shared" si="20"/>
        <v>0.40320209359782777</v>
      </c>
      <c r="I73" s="7">
        <f t="shared" ref="I73:I100" si="25">H73*1.2</f>
        <v>0.48384251231739328</v>
      </c>
      <c r="J73" s="5">
        <v>276308435696</v>
      </c>
      <c r="K73" s="5">
        <v>136801135066</v>
      </c>
      <c r="L73" s="5">
        <f t="shared" si="14"/>
        <v>139507300630</v>
      </c>
      <c r="M73" s="5">
        <v>31879767757</v>
      </c>
      <c r="N73" s="5">
        <v>345998452997</v>
      </c>
      <c r="O73" s="7">
        <f t="shared" si="21"/>
        <v>9.2138469062104197E-2</v>
      </c>
      <c r="P73" s="7">
        <f t="shared" si="15"/>
        <v>0.12899385668694588</v>
      </c>
      <c r="Q73" s="5">
        <v>40474025708</v>
      </c>
      <c r="R73" s="5">
        <v>345998452997</v>
      </c>
      <c r="S73" s="7">
        <f t="shared" si="22"/>
        <v>0.11697747593209884</v>
      </c>
      <c r="T73" s="7">
        <f t="shared" si="16"/>
        <v>0.38602567057592613</v>
      </c>
      <c r="U73" s="5">
        <v>154280563265</v>
      </c>
      <c r="V73" s="5">
        <v>191717889732</v>
      </c>
      <c r="W73" s="7">
        <f t="shared" si="23"/>
        <v>0.80472700529234298</v>
      </c>
      <c r="X73" s="7">
        <f t="shared" si="17"/>
        <v>0.48283620317540576</v>
      </c>
      <c r="Y73" s="5">
        <v>345998452997</v>
      </c>
      <c r="Z73" s="5">
        <v>191717889732</v>
      </c>
      <c r="AA73" s="5">
        <f t="shared" si="24"/>
        <v>154280563265</v>
      </c>
      <c r="AB73" s="5">
        <v>459995927543</v>
      </c>
      <c r="AC73" s="5">
        <v>345998452997</v>
      </c>
      <c r="AD73" s="7">
        <f t="shared" si="18"/>
        <v>1.3294739428993587</v>
      </c>
      <c r="AE73" s="7">
        <f t="shared" si="19"/>
        <v>1.3294739428993587</v>
      </c>
    </row>
    <row r="74" spans="1:31" x14ac:dyDescent="0.25">
      <c r="A74" s="3"/>
      <c r="B74" s="3"/>
      <c r="C74" s="3"/>
      <c r="D74" s="3">
        <v>2020</v>
      </c>
      <c r="E74" s="3"/>
      <c r="F74" s="5">
        <v>148437263321</v>
      </c>
      <c r="G74" s="5">
        <v>383603312705</v>
      </c>
      <c r="H74" s="7">
        <f t="shared" si="20"/>
        <v>0.38695511327648974</v>
      </c>
      <c r="I74" s="7">
        <f t="shared" si="25"/>
        <v>0.46434613593178764</v>
      </c>
      <c r="J74" s="5">
        <v>316535685981</v>
      </c>
      <c r="K74" s="5">
        <v>168098422660</v>
      </c>
      <c r="L74" s="5">
        <f t="shared" si="14"/>
        <v>148437263321</v>
      </c>
      <c r="M74" s="5">
        <v>37044991580</v>
      </c>
      <c r="N74" s="5">
        <v>383603312705</v>
      </c>
      <c r="O74" s="7">
        <f t="shared" si="21"/>
        <v>9.6571094026209503E-2</v>
      </c>
      <c r="P74" s="7">
        <f t="shared" si="15"/>
        <v>0.13519953163669329</v>
      </c>
      <c r="Q74" s="5">
        <v>32700262884</v>
      </c>
      <c r="R74" s="5">
        <v>383603312705</v>
      </c>
      <c r="S74" s="7">
        <f t="shared" si="22"/>
        <v>8.5244996070060725E-2</v>
      </c>
      <c r="T74" s="7">
        <f t="shared" si="16"/>
        <v>0.28130848703120037</v>
      </c>
      <c r="U74" s="5">
        <v>178662283495</v>
      </c>
      <c r="V74" s="5">
        <v>204941029210</v>
      </c>
      <c r="W74" s="7">
        <f t="shared" si="23"/>
        <v>0.87177411074640132</v>
      </c>
      <c r="X74" s="7">
        <f t="shared" si="17"/>
        <v>0.52306446644784077</v>
      </c>
      <c r="Y74" s="5">
        <v>383603312705</v>
      </c>
      <c r="Z74" s="5">
        <v>204941029210</v>
      </c>
      <c r="AA74" s="5">
        <f t="shared" si="24"/>
        <v>178662283495</v>
      </c>
      <c r="AB74" s="5">
        <v>411798065773</v>
      </c>
      <c r="AC74" s="5">
        <v>383603312705</v>
      </c>
      <c r="AD74" s="7">
        <f t="shared" si="18"/>
        <v>1.073499764298653</v>
      </c>
      <c r="AE74" s="7">
        <f t="shared" si="19"/>
        <v>1.073499764298653</v>
      </c>
    </row>
    <row r="75" spans="1:31" x14ac:dyDescent="0.25">
      <c r="A75" s="3"/>
      <c r="B75" s="3"/>
      <c r="C75" s="3"/>
      <c r="D75" s="3">
        <v>2021</v>
      </c>
      <c r="E75" s="3"/>
      <c r="F75" s="5">
        <v>197313622321</v>
      </c>
      <c r="G75" s="5">
        <v>395546064266</v>
      </c>
      <c r="H75" s="7">
        <f t="shared" si="20"/>
        <v>0.49883854283102902</v>
      </c>
      <c r="I75" s="7">
        <f t="shared" si="25"/>
        <v>0.59860625139723478</v>
      </c>
      <c r="J75" s="5">
        <v>332416909291</v>
      </c>
      <c r="K75" s="5">
        <v>135103286970</v>
      </c>
      <c r="L75" s="5">
        <f t="shared" si="14"/>
        <v>197313622321</v>
      </c>
      <c r="M75" s="5">
        <v>62228416635</v>
      </c>
      <c r="N75" s="5">
        <v>395546064266</v>
      </c>
      <c r="O75" s="7">
        <f t="shared" si="21"/>
        <v>0.15732280575329435</v>
      </c>
      <c r="P75" s="7">
        <f t="shared" si="15"/>
        <v>0.22025192805461208</v>
      </c>
      <c r="Q75" s="5">
        <v>32647437275</v>
      </c>
      <c r="R75" s="5">
        <v>395546064266</v>
      </c>
      <c r="S75" s="7">
        <f t="shared" si="22"/>
        <v>8.2537636509119675E-2</v>
      </c>
      <c r="T75" s="7">
        <f t="shared" si="16"/>
        <v>0.27237420048009492</v>
      </c>
      <c r="U75" s="5">
        <v>204647780766</v>
      </c>
      <c r="V75" s="5">
        <v>190898283500</v>
      </c>
      <c r="W75" s="7">
        <f t="shared" si="23"/>
        <v>1.0720252535219887</v>
      </c>
      <c r="X75" s="7">
        <f t="shared" si="17"/>
        <v>0.64321515211319324</v>
      </c>
      <c r="Y75" s="5">
        <v>395546064266</v>
      </c>
      <c r="Z75" s="5">
        <v>190898283500</v>
      </c>
      <c r="AA75" s="5">
        <f t="shared" si="24"/>
        <v>204647780766</v>
      </c>
      <c r="AB75" s="5">
        <v>448363550268</v>
      </c>
      <c r="AC75" s="5">
        <v>395546064266</v>
      </c>
      <c r="AD75" s="7">
        <f t="shared" si="18"/>
        <v>1.1335305562956655</v>
      </c>
      <c r="AE75" s="7">
        <f t="shared" si="19"/>
        <v>1.1335305562956655</v>
      </c>
    </row>
    <row r="76" spans="1:31" x14ac:dyDescent="0.25">
      <c r="A76" s="3"/>
      <c r="B76" s="3"/>
      <c r="C76" s="3"/>
      <c r="D76" s="3">
        <v>2022</v>
      </c>
      <c r="E76" s="3"/>
      <c r="F76" s="5">
        <v>263772067721</v>
      </c>
      <c r="G76" s="5">
        <v>446032517908</v>
      </c>
      <c r="H76" s="7">
        <f t="shared" si="20"/>
        <v>0.59137407505209383</v>
      </c>
      <c r="I76" s="7">
        <f t="shared" si="25"/>
        <v>0.70964889006251253</v>
      </c>
      <c r="J76" s="5">
        <v>382558554113</v>
      </c>
      <c r="K76" s="5">
        <v>118786486392</v>
      </c>
      <c r="L76" s="5">
        <f t="shared" si="14"/>
        <v>263772067721</v>
      </c>
      <c r="M76" s="5">
        <v>104091748926</v>
      </c>
      <c r="N76" s="5">
        <v>446032517908</v>
      </c>
      <c r="O76" s="7">
        <f t="shared" si="21"/>
        <v>0.23337255636475876</v>
      </c>
      <c r="P76" s="7">
        <f t="shared" si="15"/>
        <v>0.32672157891066222</v>
      </c>
      <c r="Q76" s="5">
        <v>54409704747</v>
      </c>
      <c r="R76" s="5">
        <v>446032517908</v>
      </c>
      <c r="S76" s="7">
        <f t="shared" si="22"/>
        <v>0.12198595968337607</v>
      </c>
      <c r="T76" s="7">
        <f t="shared" si="16"/>
        <v>0.402553666955141</v>
      </c>
      <c r="U76" s="5">
        <v>245801280888</v>
      </c>
      <c r="V76" s="5">
        <v>200231237020</v>
      </c>
      <c r="W76" s="7">
        <f t="shared" si="23"/>
        <v>1.2275870865415881</v>
      </c>
      <c r="X76" s="7">
        <f t="shared" si="17"/>
        <v>0.73655225192495288</v>
      </c>
      <c r="Y76" s="5">
        <v>446032517908</v>
      </c>
      <c r="Z76" s="5">
        <v>200231237020</v>
      </c>
      <c r="AA76" s="5">
        <f t="shared" si="24"/>
        <v>245801280888</v>
      </c>
      <c r="AB76" s="5">
        <v>487151646729</v>
      </c>
      <c r="AC76" s="5">
        <v>446032517908</v>
      </c>
      <c r="AD76" s="7">
        <f t="shared" si="18"/>
        <v>1.0921886346176253</v>
      </c>
      <c r="AE76" s="7">
        <f t="shared" si="19"/>
        <v>1.0921886346176253</v>
      </c>
    </row>
    <row r="77" spans="1:31" x14ac:dyDescent="0.25">
      <c r="A77" s="3"/>
      <c r="B77" s="3"/>
      <c r="C77" s="3"/>
      <c r="D77" s="3">
        <v>2023</v>
      </c>
      <c r="E77" s="3"/>
      <c r="F77" s="5">
        <v>375908544786</v>
      </c>
      <c r="G77" s="5">
        <v>473573297434</v>
      </c>
      <c r="H77" s="7">
        <f t="shared" si="20"/>
        <v>0.79377056692768633</v>
      </c>
      <c r="I77" s="7">
        <f t="shared" si="25"/>
        <v>0.95252468031322357</v>
      </c>
      <c r="J77" s="5">
        <v>413005911563</v>
      </c>
      <c r="K77" s="5">
        <v>37097366777</v>
      </c>
      <c r="L77" s="5">
        <f t="shared" si="14"/>
        <v>375908544786</v>
      </c>
      <c r="M77" s="5">
        <v>125319760062</v>
      </c>
      <c r="N77" s="5">
        <v>473573297434</v>
      </c>
      <c r="O77" s="7">
        <f t="shared" si="21"/>
        <v>0.26462590002652187</v>
      </c>
      <c r="P77" s="7">
        <f t="shared" si="15"/>
        <v>0.37047626003713058</v>
      </c>
      <c r="Q77" s="5">
        <v>27771892954</v>
      </c>
      <c r="R77" s="5">
        <v>473573297434</v>
      </c>
      <c r="S77" s="7">
        <f t="shared" si="22"/>
        <v>5.8643283108398774E-2</v>
      </c>
      <c r="T77" s="7">
        <f t="shared" si="16"/>
        <v>0.19352283425771594</v>
      </c>
      <c r="U77" s="5">
        <v>346129462554</v>
      </c>
      <c r="V77" s="5">
        <v>127443834880</v>
      </c>
      <c r="W77" s="7">
        <f t="shared" si="23"/>
        <v>2.7159372823323502</v>
      </c>
      <c r="X77" s="7">
        <f t="shared" si="17"/>
        <v>1.6295623693994101</v>
      </c>
      <c r="Y77" s="5">
        <v>473573297434</v>
      </c>
      <c r="Z77" s="5">
        <v>127443834880</v>
      </c>
      <c r="AA77" s="5">
        <f t="shared" si="24"/>
        <v>346129462554</v>
      </c>
      <c r="AB77" s="5">
        <v>452366964787</v>
      </c>
      <c r="AC77" s="5">
        <v>473573297434</v>
      </c>
      <c r="AD77" s="7">
        <f t="shared" si="18"/>
        <v>0.95522059043044871</v>
      </c>
      <c r="AE77" s="7">
        <f t="shared" si="19"/>
        <v>0.95522059043044871</v>
      </c>
    </row>
    <row r="78" spans="1:31" x14ac:dyDescent="0.25">
      <c r="A78" s="3" t="s">
        <v>60</v>
      </c>
      <c r="B78" s="3" t="s">
        <v>67</v>
      </c>
      <c r="C78" s="3" t="s">
        <v>68</v>
      </c>
      <c r="D78" s="3">
        <v>2019</v>
      </c>
      <c r="E78" s="3" t="s">
        <v>85</v>
      </c>
      <c r="F78" s="5">
        <v>28655445903</v>
      </c>
      <c r="G78" s="5">
        <v>579936011162</v>
      </c>
      <c r="H78" s="7">
        <f t="shared" si="20"/>
        <v>4.9411392552747263E-2</v>
      </c>
      <c r="I78" s="7">
        <f t="shared" si="25"/>
        <v>5.9293671063296714E-2</v>
      </c>
      <c r="J78" s="5">
        <v>149252682144</v>
      </c>
      <c r="K78" s="5">
        <v>120597236241</v>
      </c>
      <c r="L78" s="5">
        <f t="shared" ref="L78:L102" si="26">J78-K78</f>
        <v>28655445903</v>
      </c>
      <c r="M78" s="5">
        <v>43966770059</v>
      </c>
      <c r="N78" s="5">
        <v>579936011162</v>
      </c>
      <c r="O78" s="7">
        <f t="shared" si="21"/>
        <v>7.5813140092654593E-2</v>
      </c>
      <c r="P78" s="7">
        <f t="shared" si="15"/>
        <v>0.10613839612971643</v>
      </c>
      <c r="Q78" s="5">
        <v>17651441119</v>
      </c>
      <c r="R78" s="5">
        <v>579936011162</v>
      </c>
      <c r="S78" s="7">
        <f t="shared" si="22"/>
        <v>3.0436877136897137E-2</v>
      </c>
      <c r="T78" s="7">
        <f t="shared" si="16"/>
        <v>0.10044169455176055</v>
      </c>
      <c r="U78" s="5">
        <v>427478480838</v>
      </c>
      <c r="V78" s="5">
        <v>152457530324</v>
      </c>
      <c r="W78" s="7">
        <f t="shared" si="23"/>
        <v>2.8039184416114469</v>
      </c>
      <c r="X78" s="7">
        <f t="shared" si="17"/>
        <v>1.682351064966868</v>
      </c>
      <c r="Y78" s="5">
        <v>579936011162</v>
      </c>
      <c r="Z78" s="5">
        <v>152457530324</v>
      </c>
      <c r="AA78" s="5">
        <f t="shared" si="24"/>
        <v>427478480838</v>
      </c>
      <c r="AB78" s="5">
        <v>790812109230</v>
      </c>
      <c r="AC78" s="5">
        <v>579936011162</v>
      </c>
      <c r="AD78" s="7">
        <f t="shared" si="18"/>
        <v>1.3636195959714141</v>
      </c>
      <c r="AE78" s="7">
        <f t="shared" si="19"/>
        <v>1.3636195959714141</v>
      </c>
    </row>
    <row r="79" spans="1:31" x14ac:dyDescent="0.25">
      <c r="A79" s="3"/>
      <c r="B79" s="3"/>
      <c r="C79" s="3"/>
      <c r="D79" s="3">
        <v>2020</v>
      </c>
      <c r="E79" s="3"/>
      <c r="F79" s="5">
        <v>26774176226</v>
      </c>
      <c r="G79" s="5">
        <v>595139264972</v>
      </c>
      <c r="H79" s="7">
        <f t="shared" si="20"/>
        <v>4.4988085649599455E-2</v>
      </c>
      <c r="I79" s="7">
        <f t="shared" si="25"/>
        <v>5.3985702779519341E-2</v>
      </c>
      <c r="J79" s="5">
        <v>160220223030</v>
      </c>
      <c r="K79" s="5">
        <v>133446046804</v>
      </c>
      <c r="L79" s="5">
        <f t="shared" si="26"/>
        <v>26774176226</v>
      </c>
      <c r="M79" s="5">
        <v>53638011956</v>
      </c>
      <c r="N79" s="5">
        <v>595139264972</v>
      </c>
      <c r="O79" s="7">
        <f t="shared" si="21"/>
        <v>9.0126824279563464E-2</v>
      </c>
      <c r="P79" s="7">
        <f t="shared" si="15"/>
        <v>0.12617755399138883</v>
      </c>
      <c r="Q79" s="5">
        <v>15784634474</v>
      </c>
      <c r="R79" s="5">
        <v>595139264972</v>
      </c>
      <c r="S79" s="7">
        <f t="shared" si="22"/>
        <v>2.6522589590425753E-2</v>
      </c>
      <c r="T79" s="7">
        <f t="shared" si="16"/>
        <v>8.7524545648404978E-2</v>
      </c>
      <c r="U79" s="5">
        <v>437154579457</v>
      </c>
      <c r="V79" s="5">
        <v>157984685515</v>
      </c>
      <c r="W79" s="7">
        <f t="shared" si="23"/>
        <v>2.7670693398664516</v>
      </c>
      <c r="X79" s="7">
        <f t="shared" si="17"/>
        <v>1.6602416039198709</v>
      </c>
      <c r="Y79" s="5">
        <v>595139264972</v>
      </c>
      <c r="Z79" s="5">
        <v>157984685515</v>
      </c>
      <c r="AA79" s="5">
        <f t="shared" si="24"/>
        <v>437154579457</v>
      </c>
      <c r="AB79" s="5">
        <v>478025803002</v>
      </c>
      <c r="AC79" s="5">
        <v>595139264972</v>
      </c>
      <c r="AD79" s="7">
        <f t="shared" si="18"/>
        <v>0.80321671100711201</v>
      </c>
      <c r="AE79" s="7">
        <f t="shared" si="19"/>
        <v>0.80321671100711201</v>
      </c>
    </row>
    <row r="80" spans="1:31" x14ac:dyDescent="0.25">
      <c r="A80" s="3"/>
      <c r="B80" s="3"/>
      <c r="C80" s="3"/>
      <c r="D80" s="3">
        <v>2021</v>
      </c>
      <c r="E80" s="3"/>
      <c r="F80" s="5">
        <v>203732071373</v>
      </c>
      <c r="G80" s="5">
        <v>813751994176</v>
      </c>
      <c r="H80" s="7">
        <f t="shared" si="20"/>
        <v>0.25036137893498839</v>
      </c>
      <c r="I80" s="7">
        <f t="shared" si="25"/>
        <v>0.30043365472198608</v>
      </c>
      <c r="J80" s="5">
        <v>530063304122</v>
      </c>
      <c r="K80" s="5">
        <v>326331232749</v>
      </c>
      <c r="L80" s="5">
        <f t="shared" si="26"/>
        <v>203732071373</v>
      </c>
      <c r="M80" s="5">
        <v>81289128914</v>
      </c>
      <c r="N80" s="5">
        <v>813751994176</v>
      </c>
      <c r="O80" s="7">
        <f t="shared" si="21"/>
        <v>9.9894230055083119E-2</v>
      </c>
      <c r="P80" s="7">
        <f t="shared" si="15"/>
        <v>0.13985192207711636</v>
      </c>
      <c r="Q80" s="5">
        <v>37471580135</v>
      </c>
      <c r="R80" s="5">
        <v>813751994176</v>
      </c>
      <c r="S80" s="7">
        <f t="shared" si="22"/>
        <v>4.6047911898444538E-2</v>
      </c>
      <c r="T80" s="7">
        <f t="shared" si="16"/>
        <v>0.15195810926486697</v>
      </c>
      <c r="U80" s="5">
        <v>464831023278</v>
      </c>
      <c r="V80" s="5">
        <v>348920970898</v>
      </c>
      <c r="W80" s="7">
        <f t="shared" si="23"/>
        <v>1.3321957177915911</v>
      </c>
      <c r="X80" s="7">
        <f t="shared" si="17"/>
        <v>0.79931743067495464</v>
      </c>
      <c r="Y80" s="5">
        <v>813751994176</v>
      </c>
      <c r="Z80" s="5">
        <v>348920970898</v>
      </c>
      <c r="AA80" s="5">
        <f t="shared" si="24"/>
        <v>464831023278</v>
      </c>
      <c r="AB80" s="5">
        <v>556343297730</v>
      </c>
      <c r="AC80" s="5">
        <v>813751994176</v>
      </c>
      <c r="AD80" s="7">
        <f t="shared" si="18"/>
        <v>0.6836767242498123</v>
      </c>
      <c r="AE80" s="7">
        <f t="shared" si="19"/>
        <v>0.6836767242498123</v>
      </c>
    </row>
    <row r="81" spans="1:31" x14ac:dyDescent="0.25">
      <c r="A81" s="3"/>
      <c r="D81" s="3">
        <v>2022</v>
      </c>
      <c r="E81" s="3"/>
      <c r="F81" s="5">
        <v>232992761693</v>
      </c>
      <c r="G81" s="5">
        <v>904862041974</v>
      </c>
      <c r="H81" s="7">
        <f t="shared" si="20"/>
        <v>0.25748981710484298</v>
      </c>
      <c r="I81" s="7">
        <f t="shared" si="25"/>
        <v>0.30898778052581155</v>
      </c>
      <c r="J81" s="5">
        <v>631175767884</v>
      </c>
      <c r="K81" s="5">
        <v>398183006191</v>
      </c>
      <c r="L81" s="5">
        <f t="shared" si="26"/>
        <v>232992761693</v>
      </c>
      <c r="M81" s="5">
        <v>96020892885</v>
      </c>
      <c r="N81" s="5">
        <v>904862041974</v>
      </c>
      <c r="O81" s="7">
        <f t="shared" si="21"/>
        <v>0.10611661052277739</v>
      </c>
      <c r="P81" s="7">
        <f t="shared" si="15"/>
        <v>0.14856325473188833</v>
      </c>
      <c r="Q81" s="5">
        <v>25126405798</v>
      </c>
      <c r="R81" s="5">
        <v>904862041974</v>
      </c>
      <c r="S81" s="7">
        <f t="shared" si="22"/>
        <v>2.7768217288886978E-2</v>
      </c>
      <c r="T81" s="7">
        <f t="shared" si="16"/>
        <v>9.1635117053327025E-2</v>
      </c>
      <c r="U81" s="5">
        <v>479596721714</v>
      </c>
      <c r="V81" s="5">
        <v>425265320260</v>
      </c>
      <c r="W81" s="7">
        <f t="shared" si="23"/>
        <v>1.1277588339928182</v>
      </c>
      <c r="X81" s="7">
        <f t="shared" si="17"/>
        <v>0.67665530039569088</v>
      </c>
      <c r="Y81" s="5">
        <v>904862041974</v>
      </c>
      <c r="Z81" s="5">
        <v>425265320260</v>
      </c>
      <c r="AA81" s="5">
        <f t="shared" si="24"/>
        <v>479596721714</v>
      </c>
      <c r="AB81" s="5">
        <v>733735486344</v>
      </c>
      <c r="AC81" s="5">
        <v>904862041974</v>
      </c>
      <c r="AD81" s="7">
        <f t="shared" si="18"/>
        <v>0.81088105402600463</v>
      </c>
      <c r="AE81" s="7">
        <f t="shared" si="19"/>
        <v>0.81088105402600463</v>
      </c>
    </row>
    <row r="82" spans="1:31" x14ac:dyDescent="0.25">
      <c r="A82" s="3"/>
      <c r="D82" s="3">
        <v>2023</v>
      </c>
      <c r="E82" s="3"/>
      <c r="F82" s="5">
        <v>426562018520</v>
      </c>
      <c r="G82" s="5">
        <v>825238301373</v>
      </c>
      <c r="H82" s="7">
        <f t="shared" si="20"/>
        <v>0.51689556557215344</v>
      </c>
      <c r="I82" s="7">
        <f t="shared" si="25"/>
        <v>0.62027467868658415</v>
      </c>
      <c r="J82" s="5">
        <v>543655105673</v>
      </c>
      <c r="K82" s="5">
        <v>117093087153</v>
      </c>
      <c r="L82" s="5">
        <f t="shared" si="26"/>
        <v>426562018520</v>
      </c>
      <c r="M82" s="5">
        <v>100497789914</v>
      </c>
      <c r="N82" s="5">
        <v>825238301373</v>
      </c>
      <c r="O82" s="7">
        <f t="shared" si="21"/>
        <v>0.12178032666054836</v>
      </c>
      <c r="P82" s="7">
        <f t="shared" si="15"/>
        <v>0.1704924573247677</v>
      </c>
      <c r="Q82" s="5">
        <v>20827391108</v>
      </c>
      <c r="R82" s="5">
        <v>825238301373</v>
      </c>
      <c r="S82" s="7">
        <f t="shared" si="22"/>
        <v>2.5238032545687933E-2</v>
      </c>
      <c r="T82" s="7">
        <f t="shared" si="16"/>
        <v>8.3285507400770176E-2</v>
      </c>
      <c r="U82" s="5">
        <v>486885680373</v>
      </c>
      <c r="V82" s="5">
        <v>338352621000</v>
      </c>
      <c r="W82" s="7">
        <f t="shared" si="23"/>
        <v>1.438988942760399</v>
      </c>
      <c r="X82" s="7">
        <f t="shared" si="17"/>
        <v>0.86339336565623936</v>
      </c>
      <c r="Y82" s="5">
        <v>825238301373</v>
      </c>
      <c r="Z82" s="5">
        <v>338352621000</v>
      </c>
      <c r="AA82" s="5">
        <f t="shared" si="24"/>
        <v>486885680373</v>
      </c>
      <c r="AB82" s="5">
        <v>901839472087</v>
      </c>
      <c r="AC82" s="5">
        <v>825238301373</v>
      </c>
      <c r="AD82" s="7">
        <f t="shared" si="18"/>
        <v>1.092823091931814</v>
      </c>
      <c r="AE82" s="7">
        <f t="shared" si="19"/>
        <v>1.092823091931814</v>
      </c>
    </row>
    <row r="83" spans="1:31" x14ac:dyDescent="0.25">
      <c r="A83" s="3" t="s">
        <v>61</v>
      </c>
      <c r="B83" s="3" t="s">
        <v>38</v>
      </c>
      <c r="C83" s="3" t="s">
        <v>69</v>
      </c>
      <c r="D83" s="3">
        <v>2019</v>
      </c>
      <c r="E83" s="3" t="s">
        <v>87</v>
      </c>
      <c r="F83" s="5">
        <v>545598045000</v>
      </c>
      <c r="G83" s="5">
        <v>6584587023000</v>
      </c>
      <c r="H83" s="7">
        <f t="shared" si="20"/>
        <v>8.2859873078482055E-2</v>
      </c>
      <c r="I83" s="7">
        <f t="shared" si="25"/>
        <v>9.9431847694178468E-2</v>
      </c>
      <c r="J83" s="5">
        <v>4502446283000</v>
      </c>
      <c r="K83" s="5">
        <v>3956848238000</v>
      </c>
      <c r="L83" s="5">
        <f t="shared" si="26"/>
        <v>545598045000</v>
      </c>
      <c r="M83" s="5">
        <v>663776350000</v>
      </c>
      <c r="N83" s="5">
        <v>6584587023000</v>
      </c>
      <c r="O83" s="7">
        <f t="shared" si="21"/>
        <v>0.10080759016190771</v>
      </c>
      <c r="P83" s="7">
        <f t="shared" si="15"/>
        <v>0.14113062622667077</v>
      </c>
      <c r="Q83" s="5">
        <v>105046392000</v>
      </c>
      <c r="R83" s="5">
        <v>6584587023000</v>
      </c>
      <c r="S83" s="7">
        <f t="shared" si="22"/>
        <v>1.5953375911514626E-2</v>
      </c>
      <c r="T83" s="7">
        <f t="shared" si="16"/>
        <v>5.2646140507998263E-2</v>
      </c>
      <c r="U83" s="5">
        <v>1971799684000</v>
      </c>
      <c r="V83" s="5">
        <v>4612787339000</v>
      </c>
      <c r="W83" s="7">
        <f t="shared" si="23"/>
        <v>0.4274638172301834</v>
      </c>
      <c r="X83" s="7">
        <f t="shared" si="17"/>
        <v>0.25647829033811004</v>
      </c>
      <c r="Y83" s="5">
        <v>6584587023000</v>
      </c>
      <c r="Z83" s="5">
        <v>4612787339000</v>
      </c>
      <c r="AA83" s="5">
        <f t="shared" si="24"/>
        <v>1971799684000</v>
      </c>
      <c r="AB83" s="5">
        <v>12079939200000</v>
      </c>
      <c r="AC83" s="5">
        <v>6584587023000</v>
      </c>
      <c r="AD83" s="7">
        <f t="shared" si="18"/>
        <v>1.8345781076026033</v>
      </c>
      <c r="AE83" s="7">
        <f t="shared" si="19"/>
        <v>1.8345781076026033</v>
      </c>
    </row>
    <row r="84" spans="1:31" x14ac:dyDescent="0.25">
      <c r="A84" s="3"/>
      <c r="B84" s="3"/>
      <c r="C84" s="3"/>
      <c r="D84" s="3">
        <v>2020</v>
      </c>
      <c r="E84" s="3"/>
      <c r="F84" s="5">
        <v>358695114000</v>
      </c>
      <c r="G84" s="5">
        <v>7616266096000</v>
      </c>
      <c r="H84" s="7">
        <f t="shared" si="20"/>
        <v>4.7095927253432451E-2</v>
      </c>
      <c r="I84" s="7">
        <f t="shared" si="25"/>
        <v>5.6515112704118936E-2</v>
      </c>
      <c r="J84" s="5">
        <v>4419656047000</v>
      </c>
      <c r="K84" s="5">
        <v>4060960933000</v>
      </c>
      <c r="L84" s="5">
        <f t="shared" si="26"/>
        <v>358695114000</v>
      </c>
      <c r="M84" s="5">
        <v>745082928000</v>
      </c>
      <c r="N84" s="5">
        <v>7616266096000</v>
      </c>
      <c r="O84" s="7">
        <f t="shared" si="21"/>
        <v>9.7827848792114994E-2</v>
      </c>
      <c r="P84" s="7">
        <f t="shared" si="15"/>
        <v>0.13695898830896097</v>
      </c>
      <c r="Q84" s="5">
        <v>114757297000</v>
      </c>
      <c r="R84" s="5">
        <v>7616266096000</v>
      </c>
      <c r="S84" s="7">
        <f t="shared" si="22"/>
        <v>1.506739595932311E-2</v>
      </c>
      <c r="T84" s="7">
        <f t="shared" si="16"/>
        <v>4.9722406665766258E-2</v>
      </c>
      <c r="U84" s="5">
        <v>2053552226000</v>
      </c>
      <c r="V84" s="5">
        <v>5562713870000</v>
      </c>
      <c r="W84" s="7">
        <f t="shared" si="23"/>
        <v>0.36916373446330075</v>
      </c>
      <c r="X84" s="7">
        <f t="shared" si="17"/>
        <v>0.22149824067798043</v>
      </c>
      <c r="Y84" s="5">
        <v>7616266096000</v>
      </c>
      <c r="Z84" s="5">
        <v>5562713870000</v>
      </c>
      <c r="AA84" s="5">
        <f t="shared" si="24"/>
        <v>2053552226000</v>
      </c>
      <c r="AB84" s="5">
        <v>12659547242000</v>
      </c>
      <c r="AC84" s="5">
        <v>7616266096000</v>
      </c>
      <c r="AD84" s="7">
        <f t="shared" si="18"/>
        <v>1.6621723929326326</v>
      </c>
      <c r="AE84" s="7">
        <f t="shared" si="19"/>
        <v>1.6621723929326326</v>
      </c>
    </row>
    <row r="85" spans="1:31" x14ac:dyDescent="0.25">
      <c r="A85" s="3"/>
      <c r="B85" s="3"/>
      <c r="C85" s="3"/>
      <c r="D85" s="3">
        <v>2021</v>
      </c>
      <c r="E85" s="3"/>
      <c r="F85" s="5">
        <v>423158534000</v>
      </c>
      <c r="G85" s="5">
        <v>8505127561000</v>
      </c>
      <c r="H85" s="7">
        <f t="shared" si="20"/>
        <v>4.9753343611256391E-2</v>
      </c>
      <c r="I85" s="7">
        <f t="shared" si="25"/>
        <v>5.9704012333507667E-2</v>
      </c>
      <c r="J85" s="5">
        <v>4889716585000</v>
      </c>
      <c r="K85" s="5">
        <v>4466558051000</v>
      </c>
      <c r="L85" s="5">
        <f t="shared" si="26"/>
        <v>423158534000</v>
      </c>
      <c r="M85" s="5">
        <v>947437656000</v>
      </c>
      <c r="N85" s="5">
        <v>8505127561000</v>
      </c>
      <c r="O85" s="7">
        <f t="shared" si="21"/>
        <v>0.111396054815738</v>
      </c>
      <c r="P85" s="7">
        <f t="shared" si="15"/>
        <v>0.15595447674203319</v>
      </c>
      <c r="Q85" s="5">
        <v>288064940000</v>
      </c>
      <c r="R85" s="5">
        <v>8505127561000</v>
      </c>
      <c r="S85" s="7">
        <f t="shared" si="22"/>
        <v>3.3869561383289871E-2</v>
      </c>
      <c r="T85" s="7">
        <f t="shared" si="16"/>
        <v>0.11176955256485657</v>
      </c>
      <c r="U85" s="5">
        <v>2265186951000</v>
      </c>
      <c r="V85" s="5">
        <v>6239940610000</v>
      </c>
      <c r="W85" s="7">
        <f t="shared" si="23"/>
        <v>0.363014184360963</v>
      </c>
      <c r="X85" s="7">
        <f t="shared" si="17"/>
        <v>0.2178085106165778</v>
      </c>
      <c r="Y85" s="5">
        <v>8505127561000</v>
      </c>
      <c r="Z85" s="5">
        <v>6239940610000</v>
      </c>
      <c r="AA85" s="5">
        <f t="shared" si="24"/>
        <v>2265186951000</v>
      </c>
      <c r="AB85" s="5">
        <v>14236423259000</v>
      </c>
      <c r="AC85" s="5">
        <v>8505127561000</v>
      </c>
      <c r="AD85" s="7">
        <f t="shared" si="18"/>
        <v>1.6738635789874192</v>
      </c>
      <c r="AE85" s="7">
        <f t="shared" si="19"/>
        <v>1.6738635789874192</v>
      </c>
    </row>
    <row r="86" spans="1:31" x14ac:dyDescent="0.25">
      <c r="A86" s="3"/>
      <c r="B86" s="3"/>
      <c r="C86" s="3"/>
      <c r="D86" s="3">
        <v>2022</v>
      </c>
      <c r="E86" s="3"/>
      <c r="F86" s="5">
        <v>262723624000</v>
      </c>
      <c r="G86" s="5">
        <v>9645596019000</v>
      </c>
      <c r="H86" s="7">
        <f t="shared" si="20"/>
        <v>2.7237676498423128E-2</v>
      </c>
      <c r="I86" s="7">
        <f t="shared" si="25"/>
        <v>3.2685211798107752E-2</v>
      </c>
      <c r="J86" s="5">
        <v>5534371433000</v>
      </c>
      <c r="K86" s="5">
        <v>5271647809000</v>
      </c>
      <c r="L86" s="5">
        <f t="shared" si="26"/>
        <v>262723624000</v>
      </c>
      <c r="M86" s="5">
        <v>1153531689000</v>
      </c>
      <c r="N86" s="5">
        <v>9645596019000</v>
      </c>
      <c r="O86" s="7">
        <f t="shared" si="21"/>
        <v>0.11959154071223393</v>
      </c>
      <c r="P86" s="7">
        <f t="shared" si="15"/>
        <v>0.16742815699712749</v>
      </c>
      <c r="Q86" s="5">
        <v>338872598000</v>
      </c>
      <c r="R86" s="5">
        <v>9645596019000</v>
      </c>
      <c r="S86" s="7">
        <f t="shared" si="22"/>
        <v>3.5132364794511928E-2</v>
      </c>
      <c r="T86" s="7">
        <f t="shared" si="16"/>
        <v>0.11593680382188935</v>
      </c>
      <c r="U86" s="5">
        <v>2496047539000</v>
      </c>
      <c r="V86" s="5">
        <v>7149548480000</v>
      </c>
      <c r="W86" s="7">
        <f t="shared" si="23"/>
        <v>0.34911960468306386</v>
      </c>
      <c r="X86" s="7">
        <f t="shared" si="17"/>
        <v>0.20947176280983831</v>
      </c>
      <c r="Y86" s="5">
        <v>9645596019000</v>
      </c>
      <c r="Z86" s="5">
        <v>7149548480000</v>
      </c>
      <c r="AA86" s="5">
        <f t="shared" si="24"/>
        <v>2496047539000</v>
      </c>
      <c r="AB86" s="5">
        <v>15447381020</v>
      </c>
      <c r="AC86" s="5">
        <v>9645596019000</v>
      </c>
      <c r="AD86" s="7">
        <f t="shared" si="18"/>
        <v>1.6014957488963441E-3</v>
      </c>
      <c r="AE86" s="7">
        <f t="shared" si="19"/>
        <v>1.6014957488963441E-3</v>
      </c>
    </row>
    <row r="87" spans="1:31" x14ac:dyDescent="0.25">
      <c r="A87" s="3"/>
      <c r="B87" s="3"/>
      <c r="C87" s="3"/>
      <c r="D87" s="3">
        <v>2023</v>
      </c>
      <c r="E87" s="3"/>
      <c r="F87" s="5">
        <v>313847213000</v>
      </c>
      <c r="G87" s="5">
        <v>11315578952000</v>
      </c>
      <c r="H87" s="7">
        <f t="shared" si="20"/>
        <v>2.7735851106807777E-2</v>
      </c>
      <c r="I87" s="7">
        <f t="shared" si="25"/>
        <v>3.3283021328169328E-2</v>
      </c>
      <c r="J87" s="5">
        <v>6041412045000</v>
      </c>
      <c r="K87" s="5">
        <v>5727564832000</v>
      </c>
      <c r="L87" s="5">
        <f t="shared" si="26"/>
        <v>313847213000</v>
      </c>
      <c r="M87" s="5">
        <v>1295811760000</v>
      </c>
      <c r="N87" s="5">
        <v>11315578952000</v>
      </c>
      <c r="O87" s="7">
        <f t="shared" si="21"/>
        <v>0.11451572787364703</v>
      </c>
      <c r="P87" s="7">
        <f t="shared" si="15"/>
        <v>0.16032201902310583</v>
      </c>
      <c r="Q87" s="5">
        <v>259735587000</v>
      </c>
      <c r="R87" s="5">
        <v>11315578952000</v>
      </c>
      <c r="S87" s="7">
        <f t="shared" si="22"/>
        <v>2.2953804493944376E-2</v>
      </c>
      <c r="T87" s="7">
        <f t="shared" si="16"/>
        <v>7.5747554830016439E-2</v>
      </c>
      <c r="U87" s="5">
        <v>3500696142000</v>
      </c>
      <c r="V87" s="5">
        <v>7814882810000</v>
      </c>
      <c r="W87" s="7">
        <f t="shared" si="23"/>
        <v>0.4479524808126969</v>
      </c>
      <c r="X87" s="7">
        <f t="shared" si="17"/>
        <v>0.26877148848761812</v>
      </c>
      <c r="Y87" s="5">
        <v>11315578952000</v>
      </c>
      <c r="Z87" s="5">
        <v>7814882810000</v>
      </c>
      <c r="AA87" s="5">
        <f t="shared" si="24"/>
        <v>3500696142000</v>
      </c>
      <c r="AB87" s="5">
        <v>16454238746000</v>
      </c>
      <c r="AC87" s="5">
        <v>11315578952000</v>
      </c>
      <c r="AD87" s="7">
        <f t="shared" si="18"/>
        <v>1.454122569936358</v>
      </c>
      <c r="AE87" s="7">
        <f t="shared" si="19"/>
        <v>1.454122569936358</v>
      </c>
    </row>
    <row r="88" spans="1:31" x14ac:dyDescent="0.25">
      <c r="A88" s="3" t="s">
        <v>62</v>
      </c>
      <c r="B88" s="3" t="s">
        <v>39</v>
      </c>
      <c r="C88" s="3" t="s">
        <v>40</v>
      </c>
      <c r="D88" s="3">
        <v>2019</v>
      </c>
      <c r="E88" s="3" t="s">
        <v>85</v>
      </c>
      <c r="F88" s="5">
        <v>-706420386747</v>
      </c>
      <c r="G88" s="5">
        <v>136433406842</v>
      </c>
      <c r="H88" s="7">
        <f t="shared" si="20"/>
        <v>-5.1777669641064312</v>
      </c>
      <c r="I88" s="7">
        <f t="shared" si="25"/>
        <v>-6.2133203569277171</v>
      </c>
      <c r="J88" s="5">
        <v>102911590387</v>
      </c>
      <c r="K88" s="5">
        <v>809331977134</v>
      </c>
      <c r="L88" s="5">
        <f t="shared" si="26"/>
        <v>-706420386747</v>
      </c>
      <c r="M88" s="5">
        <v>7886004649825</v>
      </c>
      <c r="N88" s="5">
        <v>136433406842</v>
      </c>
      <c r="O88" s="7">
        <f t="shared" si="21"/>
        <v>57.801126808755704</v>
      </c>
      <c r="P88" s="7">
        <f t="shared" si="15"/>
        <v>80.921577532257984</v>
      </c>
      <c r="Q88" s="5">
        <v>101986961830</v>
      </c>
      <c r="R88" s="5">
        <v>136433406842</v>
      </c>
      <c r="S88" s="7">
        <f t="shared" si="22"/>
        <v>0.74752191703391579</v>
      </c>
      <c r="T88" s="7">
        <f t="shared" si="16"/>
        <v>2.466822326211922</v>
      </c>
      <c r="U88" s="5">
        <v>-3700080905847</v>
      </c>
      <c r="V88" s="5">
        <v>3836514312689</v>
      </c>
      <c r="W88" s="7">
        <f t="shared" si="23"/>
        <v>-0.96443818640510315</v>
      </c>
      <c r="X88" s="7">
        <f t="shared" si="17"/>
        <v>-0.57866291184306184</v>
      </c>
      <c r="Y88" s="5">
        <v>136433406842</v>
      </c>
      <c r="Z88" s="5">
        <v>3836514312689</v>
      </c>
      <c r="AA88" s="5">
        <f t="shared" si="24"/>
        <v>-3700080905847</v>
      </c>
      <c r="AB88" s="5">
        <v>966725371267</v>
      </c>
      <c r="AC88" s="5">
        <v>136433406842</v>
      </c>
      <c r="AD88" s="7">
        <f t="shared" si="18"/>
        <v>7.0856939927223221</v>
      </c>
      <c r="AE88" s="7">
        <f t="shared" si="19"/>
        <v>7.0856939927223221</v>
      </c>
    </row>
    <row r="89" spans="1:31" x14ac:dyDescent="0.25">
      <c r="A89" s="3"/>
      <c r="B89" s="3"/>
      <c r="C89" s="3"/>
      <c r="D89" s="3">
        <v>2020</v>
      </c>
      <c r="E89" s="3"/>
      <c r="F89" s="5">
        <v>-902018790863</v>
      </c>
      <c r="G89" s="5">
        <v>111295495695</v>
      </c>
      <c r="H89" s="7">
        <f t="shared" si="20"/>
        <v>-8.1047196495259737</v>
      </c>
      <c r="I89" s="7">
        <f t="shared" si="25"/>
        <v>-9.7256635794311688</v>
      </c>
      <c r="J89" s="5">
        <v>70185025171</v>
      </c>
      <c r="K89" s="5">
        <v>972203816034</v>
      </c>
      <c r="L89" s="5">
        <f t="shared" si="26"/>
        <v>-902018790863</v>
      </c>
      <c r="M89" s="5">
        <v>8154236091000</v>
      </c>
      <c r="N89" s="5">
        <v>111295495695</v>
      </c>
      <c r="O89" s="7">
        <f t="shared" si="21"/>
        <v>73.266541831542725</v>
      </c>
      <c r="P89" s="7">
        <f t="shared" si="15"/>
        <v>102.57315856415981</v>
      </c>
      <c r="Q89" s="5">
        <v>277923559679</v>
      </c>
      <c r="R89" s="5">
        <v>111295495695</v>
      </c>
      <c r="S89" s="7">
        <f t="shared" si="22"/>
        <v>2.4971680834293264</v>
      </c>
      <c r="T89" s="7">
        <f t="shared" si="16"/>
        <v>8.240654675316776</v>
      </c>
      <c r="U89" s="5">
        <v>-3972774885814</v>
      </c>
      <c r="V89" s="5">
        <v>4084070381509</v>
      </c>
      <c r="W89" s="7">
        <f t="shared" si="23"/>
        <v>-0.97274887910871943</v>
      </c>
      <c r="X89" s="7">
        <f t="shared" si="17"/>
        <v>-0.58364932746523168</v>
      </c>
      <c r="Y89" s="5">
        <v>111295495695</v>
      </c>
      <c r="Z89" s="5">
        <v>4084070381509</v>
      </c>
      <c r="AA89" s="5">
        <f t="shared" si="24"/>
        <v>-3972774885814</v>
      </c>
      <c r="AB89" s="5">
        <v>494469692213</v>
      </c>
      <c r="AC89" s="5">
        <v>111295495695</v>
      </c>
      <c r="AD89" s="7">
        <f t="shared" si="18"/>
        <v>4.4428544850374774</v>
      </c>
      <c r="AE89" s="7">
        <f t="shared" si="19"/>
        <v>4.4428544850374774</v>
      </c>
    </row>
    <row r="90" spans="1:31" x14ac:dyDescent="0.25">
      <c r="A90" s="3"/>
      <c r="B90" s="3"/>
      <c r="C90" s="3"/>
      <c r="D90" s="3">
        <v>2021</v>
      </c>
      <c r="E90" s="3"/>
      <c r="F90" s="5">
        <v>-1233069435104</v>
      </c>
      <c r="G90" s="5">
        <v>97103946855</v>
      </c>
      <c r="H90" s="7">
        <f t="shared" si="20"/>
        <v>-12.698448158294482</v>
      </c>
      <c r="I90" s="7">
        <f t="shared" si="25"/>
        <v>-15.238137789953377</v>
      </c>
      <c r="J90" s="5">
        <v>65215388640</v>
      </c>
      <c r="K90" s="5">
        <v>1298284823744</v>
      </c>
      <c r="L90" s="5">
        <f t="shared" si="26"/>
        <v>-1233069435104</v>
      </c>
      <c r="M90" s="5">
        <v>8299501245362</v>
      </c>
      <c r="N90" s="5">
        <v>97103946855</v>
      </c>
      <c r="O90" s="7">
        <f t="shared" si="21"/>
        <v>85.47027710166293</v>
      </c>
      <c r="P90" s="7">
        <f t="shared" si="15"/>
        <v>119.65838794232809</v>
      </c>
      <c r="Q90" s="5">
        <v>153933468061</v>
      </c>
      <c r="R90" s="5">
        <v>97103946855</v>
      </c>
      <c r="S90" s="7">
        <f t="shared" si="22"/>
        <v>1.5852441949744887</v>
      </c>
      <c r="T90" s="7">
        <f t="shared" si="16"/>
        <v>5.2313058434158126</v>
      </c>
      <c r="U90" s="5">
        <v>-4124096233911</v>
      </c>
      <c r="V90" s="5">
        <v>4221200180766</v>
      </c>
      <c r="W90" s="7">
        <f t="shared" si="23"/>
        <v>-0.9769961284239832</v>
      </c>
      <c r="X90" s="7">
        <f t="shared" si="17"/>
        <v>-0.58619767705438985</v>
      </c>
      <c r="Y90" s="5">
        <v>97103946855</v>
      </c>
      <c r="Z90" s="5">
        <v>4221200180766</v>
      </c>
      <c r="AA90" s="5">
        <f>Y90-Z90</f>
        <v>-4124096233911</v>
      </c>
      <c r="AB90" s="5">
        <v>475954529475</v>
      </c>
      <c r="AC90" s="5">
        <v>97103946855</v>
      </c>
      <c r="AD90" s="7">
        <f t="shared" si="18"/>
        <v>4.9014952006607597</v>
      </c>
      <c r="AE90" s="7">
        <f t="shared" si="19"/>
        <v>4.9014952006607597</v>
      </c>
    </row>
    <row r="91" spans="1:31" x14ac:dyDescent="0.25">
      <c r="A91" s="3"/>
      <c r="B91" s="3"/>
      <c r="C91" s="3"/>
      <c r="D91" s="3">
        <v>2022</v>
      </c>
      <c r="E91" s="3"/>
      <c r="F91" s="5">
        <v>-1611091385094</v>
      </c>
      <c r="G91" s="5">
        <v>86257215187</v>
      </c>
      <c r="H91" s="7">
        <f t="shared" si="20"/>
        <v>-18.677757931336632</v>
      </c>
      <c r="I91" s="7">
        <f t="shared" si="25"/>
        <v>-22.41330951760396</v>
      </c>
      <c r="J91" s="5">
        <v>61825583702</v>
      </c>
      <c r="K91" s="5">
        <v>1672916968796</v>
      </c>
      <c r="L91" s="5">
        <f t="shared" si="26"/>
        <v>-1611091385094</v>
      </c>
      <c r="M91" s="5">
        <v>7885696475392</v>
      </c>
      <c r="N91" s="5">
        <v>86257215187</v>
      </c>
      <c r="O91" s="7">
        <f t="shared" si="21"/>
        <v>91.420717192136635</v>
      </c>
      <c r="P91" s="7">
        <f t="shared" si="15"/>
        <v>127.98900406899128</v>
      </c>
      <c r="Q91" s="5">
        <v>429291954684</v>
      </c>
      <c r="R91" s="5">
        <v>86257215187</v>
      </c>
      <c r="S91" s="7">
        <f t="shared" si="22"/>
        <v>4.9768816875588104</v>
      </c>
      <c r="T91" s="7">
        <f t="shared" si="16"/>
        <v>16.423709568944073</v>
      </c>
      <c r="U91" s="5">
        <v>-3717457168573</v>
      </c>
      <c r="V91" s="5">
        <v>3803714383760</v>
      </c>
      <c r="W91" s="7">
        <f t="shared" si="23"/>
        <v>-0.97732289901805558</v>
      </c>
      <c r="X91" s="7">
        <f t="shared" si="17"/>
        <v>-0.58639373941083328</v>
      </c>
      <c r="Y91" s="5">
        <v>86257215187</v>
      </c>
      <c r="Z91" s="5">
        <v>3803714383760</v>
      </c>
      <c r="AA91" s="5">
        <f t="shared" si="24"/>
        <v>-3717457168573</v>
      </c>
      <c r="AB91" s="5">
        <v>596059531152</v>
      </c>
      <c r="AC91" s="5">
        <v>86257215187</v>
      </c>
      <c r="AD91" s="7">
        <f t="shared" si="18"/>
        <v>6.9102570707827971</v>
      </c>
      <c r="AE91" s="7">
        <f t="shared" si="19"/>
        <v>6.9102570707827971</v>
      </c>
    </row>
    <row r="92" spans="1:31" x14ac:dyDescent="0.25">
      <c r="A92" s="3"/>
      <c r="B92" s="3"/>
      <c r="C92" s="3"/>
      <c r="D92" s="3">
        <v>2023</v>
      </c>
      <c r="E92" s="3"/>
      <c r="F92" s="5">
        <v>-1809658371973</v>
      </c>
      <c r="G92" s="5">
        <v>104761105422</v>
      </c>
      <c r="H92" s="7">
        <f t="shared" si="20"/>
        <v>-17.27414353526828</v>
      </c>
      <c r="I92" s="7">
        <f t="shared" si="25"/>
        <v>-20.728972242321934</v>
      </c>
      <c r="J92" s="5">
        <v>66908766188</v>
      </c>
      <c r="K92" s="5">
        <v>1876567138161</v>
      </c>
      <c r="L92" s="5">
        <f t="shared" si="26"/>
        <v>-1809658371973</v>
      </c>
      <c r="M92" s="5">
        <v>7998037877473</v>
      </c>
      <c r="N92" s="5">
        <v>104761105422</v>
      </c>
      <c r="O92" s="7">
        <f t="shared" si="21"/>
        <v>76.34548953311635</v>
      </c>
      <c r="P92" s="7">
        <f t="shared" si="15"/>
        <v>106.88368534636288</v>
      </c>
      <c r="Q92" s="5">
        <v>120088460641</v>
      </c>
      <c r="R92" s="5">
        <v>104761105422</v>
      </c>
      <c r="S92" s="7">
        <f t="shared" si="22"/>
        <v>1.1463076888818438</v>
      </c>
      <c r="T92" s="7">
        <f t="shared" si="16"/>
        <v>3.782815373310084</v>
      </c>
      <c r="U92" s="5">
        <v>-3838257952907</v>
      </c>
      <c r="V92" s="5">
        <v>3943019058329</v>
      </c>
      <c r="W92" s="7">
        <f t="shared" si="23"/>
        <v>-0.9734312454816294</v>
      </c>
      <c r="X92" s="7">
        <f t="shared" si="17"/>
        <v>-0.58405874728897766</v>
      </c>
      <c r="Y92" s="5">
        <v>104761105422</v>
      </c>
      <c r="Z92" s="5">
        <v>3943019058329</v>
      </c>
      <c r="AA92" s="5">
        <f t="shared" si="24"/>
        <v>-3838257952907</v>
      </c>
      <c r="AB92" s="5">
        <v>754649493117</v>
      </c>
      <c r="AC92" s="5">
        <v>104761105422</v>
      </c>
      <c r="AD92" s="7">
        <f t="shared" si="18"/>
        <v>7.203527397664538</v>
      </c>
      <c r="AE92" s="7">
        <f t="shared" si="19"/>
        <v>7.203527397664538</v>
      </c>
    </row>
    <row r="93" spans="1:31" x14ac:dyDescent="0.25">
      <c r="A93" s="3" t="s">
        <v>63</v>
      </c>
      <c r="B93" s="3" t="s">
        <v>41</v>
      </c>
      <c r="C93" s="3" t="s">
        <v>42</v>
      </c>
      <c r="D93" s="3">
        <v>2019</v>
      </c>
      <c r="E93" s="3" t="s">
        <v>85</v>
      </c>
      <c r="F93" s="5">
        <v>-294394017939</v>
      </c>
      <c r="G93" s="5">
        <v>8278414392</v>
      </c>
      <c r="H93" s="7">
        <f t="shared" si="20"/>
        <v>-35.561643087532943</v>
      </c>
      <c r="I93" s="7">
        <f t="shared" si="25"/>
        <v>-42.673971705039527</v>
      </c>
      <c r="J93" s="5">
        <v>6415449692</v>
      </c>
      <c r="K93" s="5">
        <v>300809467631</v>
      </c>
      <c r="L93" s="5">
        <f t="shared" si="26"/>
        <v>-294394017939</v>
      </c>
      <c r="M93" s="5">
        <v>981500329458</v>
      </c>
      <c r="N93" s="5">
        <v>8278414392</v>
      </c>
      <c r="O93" s="7">
        <f t="shared" si="21"/>
        <v>118.56139146724657</v>
      </c>
      <c r="P93" s="7">
        <f t="shared" si="15"/>
        <v>165.98594805414518</v>
      </c>
      <c r="Q93" s="5">
        <v>37297602565</v>
      </c>
      <c r="R93" s="5">
        <v>8278414392</v>
      </c>
      <c r="S93" s="7">
        <f t="shared" si="22"/>
        <v>4.505404150949877</v>
      </c>
      <c r="T93" s="7">
        <f t="shared" si="16"/>
        <v>14.867833698134593</v>
      </c>
      <c r="U93" s="5">
        <v>-744972205788</v>
      </c>
      <c r="V93" s="5">
        <v>753250620180</v>
      </c>
      <c r="W93" s="7">
        <f t="shared" si="23"/>
        <v>-0.98900974765872507</v>
      </c>
      <c r="X93" s="7">
        <f t="shared" si="17"/>
        <v>-0.59340584859523504</v>
      </c>
      <c r="Y93" s="5">
        <v>8278414392</v>
      </c>
      <c r="Z93" s="5">
        <v>753250620180</v>
      </c>
      <c r="AA93" s="5">
        <f t="shared" si="24"/>
        <v>-744972205788</v>
      </c>
      <c r="AB93" s="5">
        <v>238615469362</v>
      </c>
      <c r="AC93" s="5">
        <v>8278414392</v>
      </c>
      <c r="AD93" s="7">
        <f t="shared" si="18"/>
        <v>28.823813119646498</v>
      </c>
      <c r="AE93" s="7">
        <f t="shared" si="19"/>
        <v>28.823813119646498</v>
      </c>
    </row>
    <row r="94" spans="1:31" x14ac:dyDescent="0.25">
      <c r="A94" s="3"/>
      <c r="B94" s="3"/>
      <c r="C94" s="3"/>
      <c r="D94" s="3">
        <v>2020</v>
      </c>
      <c r="E94" s="3"/>
      <c r="F94" s="5">
        <v>-399770305198</v>
      </c>
      <c r="G94" s="5">
        <v>10616363611</v>
      </c>
      <c r="H94" s="7">
        <f t="shared" si="20"/>
        <v>-37.656048704264748</v>
      </c>
      <c r="I94" s="7">
        <f t="shared" si="25"/>
        <v>-45.187258445117699</v>
      </c>
      <c r="J94" s="5">
        <v>8968497949</v>
      </c>
      <c r="K94" s="5">
        <v>408738803147</v>
      </c>
      <c r="L94" s="5">
        <f t="shared" si="26"/>
        <v>-399770305198</v>
      </c>
      <c r="M94" s="5">
        <v>1031813832594</v>
      </c>
      <c r="N94" s="5">
        <v>10616363611</v>
      </c>
      <c r="O94" s="7">
        <f t="shared" si="21"/>
        <v>97.190890440574222</v>
      </c>
      <c r="P94" s="7">
        <f t="shared" si="15"/>
        <v>136.06724661680391</v>
      </c>
      <c r="Q94" s="5">
        <v>50662749679</v>
      </c>
      <c r="R94" s="5">
        <v>10616363611</v>
      </c>
      <c r="S94" s="7">
        <f t="shared" si="22"/>
        <v>4.7721377616066656</v>
      </c>
      <c r="T94" s="7">
        <f t="shared" si="16"/>
        <v>15.748054613301996</v>
      </c>
      <c r="U94" s="5">
        <v>-795562867745</v>
      </c>
      <c r="V94" s="5">
        <v>806179231356</v>
      </c>
      <c r="W94" s="7">
        <f t="shared" si="23"/>
        <v>-0.98683126133981003</v>
      </c>
      <c r="X94" s="7">
        <f t="shared" si="17"/>
        <v>-0.59209875680388602</v>
      </c>
      <c r="Y94" s="5">
        <v>10616363611</v>
      </c>
      <c r="Z94" s="5">
        <v>806179231356</v>
      </c>
      <c r="AA94" s="5">
        <f t="shared" si="24"/>
        <v>-795562867745</v>
      </c>
      <c r="AB94" s="5">
        <v>30671505593</v>
      </c>
      <c r="AC94" s="5">
        <v>10616363611</v>
      </c>
      <c r="AD94" s="7">
        <f t="shared" si="18"/>
        <v>2.8890782867704474</v>
      </c>
      <c r="AE94" s="7">
        <f t="shared" si="19"/>
        <v>2.8890782867704474</v>
      </c>
    </row>
    <row r="95" spans="1:31" x14ac:dyDescent="0.25">
      <c r="A95" s="3"/>
      <c r="B95" s="3"/>
      <c r="C95" s="3"/>
      <c r="D95" s="3">
        <v>2021</v>
      </c>
      <c r="E95" s="3"/>
      <c r="F95" s="5">
        <v>-528067603846</v>
      </c>
      <c r="G95" s="5">
        <v>13423884866</v>
      </c>
      <c r="H95" s="7">
        <f t="shared" si="20"/>
        <v>-39.337912170528888</v>
      </c>
      <c r="I95" s="7">
        <f t="shared" si="25"/>
        <v>-47.205494604634666</v>
      </c>
      <c r="J95" s="5">
        <v>11589646670</v>
      </c>
      <c r="K95" s="5">
        <v>539657250516</v>
      </c>
      <c r="L95" s="5">
        <f t="shared" si="26"/>
        <v>-528067603846</v>
      </c>
      <c r="M95" s="5">
        <v>1090365272775</v>
      </c>
      <c r="N95" s="5">
        <v>13423884866</v>
      </c>
      <c r="O95" s="7">
        <f t="shared" si="21"/>
        <v>81.225761667300645</v>
      </c>
      <c r="P95" s="7">
        <f t="shared" si="15"/>
        <v>113.7160663342209</v>
      </c>
      <c r="Q95" s="5">
        <v>58729450432</v>
      </c>
      <c r="R95" s="5">
        <v>13423884866</v>
      </c>
      <c r="S95" s="7">
        <f t="shared" si="22"/>
        <v>4.374996583943437</v>
      </c>
      <c r="T95" s="7">
        <f t="shared" si="16"/>
        <v>14.437488727013342</v>
      </c>
      <c r="U95" s="5">
        <v>-854114287494</v>
      </c>
      <c r="V95" s="5">
        <v>867538172360</v>
      </c>
      <c r="W95" s="7">
        <f t="shared" si="23"/>
        <v>-0.98452646201206062</v>
      </c>
      <c r="X95" s="7">
        <f t="shared" si="17"/>
        <v>-0.5907158772072364</v>
      </c>
      <c r="Y95" s="5">
        <v>13423884866</v>
      </c>
      <c r="Z95" s="5">
        <v>867538172360</v>
      </c>
      <c r="AA95" s="5">
        <f t="shared" si="24"/>
        <v>-854114287494</v>
      </c>
      <c r="AB95" s="5">
        <v>46270783199</v>
      </c>
      <c r="AC95" s="5">
        <v>13423884866</v>
      </c>
      <c r="AD95" s="7">
        <f t="shared" si="18"/>
        <v>3.4468995868844634</v>
      </c>
      <c r="AE95" s="7">
        <f t="shared" si="19"/>
        <v>3.4468995868844634</v>
      </c>
    </row>
    <row r="96" spans="1:31" x14ac:dyDescent="0.25">
      <c r="A96" s="3"/>
      <c r="B96" s="3"/>
      <c r="C96" s="3"/>
      <c r="D96" s="3">
        <v>2022</v>
      </c>
      <c r="E96" s="3"/>
      <c r="F96" s="5">
        <v>-676492897740</v>
      </c>
      <c r="G96" s="5">
        <v>9153314484</v>
      </c>
      <c r="H96" s="7">
        <f t="shared" si="20"/>
        <v>-73.906878095635193</v>
      </c>
      <c r="I96" s="7">
        <f t="shared" si="25"/>
        <v>-88.688253714762226</v>
      </c>
      <c r="J96" s="5">
        <v>7356823253</v>
      </c>
      <c r="K96" s="5">
        <v>683849720993</v>
      </c>
      <c r="L96" s="5">
        <f t="shared" si="26"/>
        <v>-676492897740</v>
      </c>
      <c r="M96" s="5">
        <v>1159508829992</v>
      </c>
      <c r="N96" s="5">
        <v>9153314484</v>
      </c>
      <c r="O96" s="7">
        <f t="shared" si="21"/>
        <v>126.67638941269004</v>
      </c>
      <c r="P96" s="7">
        <f t="shared" si="15"/>
        <v>177.34694517776606</v>
      </c>
      <c r="Q96" s="5">
        <v>69452281845</v>
      </c>
      <c r="R96" s="5">
        <v>9153314484</v>
      </c>
      <c r="S96" s="7">
        <f t="shared" si="22"/>
        <v>7.5876647706579554</v>
      </c>
      <c r="T96" s="7">
        <f t="shared" si="16"/>
        <v>25.039293743171253</v>
      </c>
      <c r="U96" s="5">
        <v>-923257839361</v>
      </c>
      <c r="V96" s="5">
        <v>932411153845</v>
      </c>
      <c r="W96" s="7">
        <f t="shared" si="23"/>
        <v>-0.99018317783281085</v>
      </c>
      <c r="X96" s="7">
        <f t="shared" si="17"/>
        <v>-0.59410990669968644</v>
      </c>
      <c r="Y96" s="5">
        <v>9153314484</v>
      </c>
      <c r="Z96" s="5">
        <v>932411153845</v>
      </c>
      <c r="AA96" s="5">
        <f t="shared" si="24"/>
        <v>-923257839361</v>
      </c>
      <c r="AB96" s="5">
        <v>65247491246</v>
      </c>
      <c r="AC96" s="5">
        <v>9153314484</v>
      </c>
      <c r="AD96" s="7">
        <f t="shared" si="18"/>
        <v>7.1282912173565824</v>
      </c>
      <c r="AE96" s="7">
        <f t="shared" si="19"/>
        <v>7.1282912173565824</v>
      </c>
    </row>
    <row r="97" spans="1:31" x14ac:dyDescent="0.25">
      <c r="A97" s="3"/>
      <c r="B97" s="3"/>
      <c r="C97" s="3"/>
      <c r="D97" s="3">
        <v>2023</v>
      </c>
      <c r="E97" s="3"/>
      <c r="F97" s="5">
        <v>-880913046762</v>
      </c>
      <c r="G97" s="5">
        <v>8637018351</v>
      </c>
      <c r="H97" s="7">
        <f t="shared" si="20"/>
        <v>-101.99272607311379</v>
      </c>
      <c r="I97" s="7">
        <f t="shared" si="25"/>
        <v>-122.39127128773654</v>
      </c>
      <c r="J97" s="5">
        <v>7746417196</v>
      </c>
      <c r="K97" s="5">
        <v>888659463958</v>
      </c>
      <c r="L97" s="5">
        <f t="shared" si="26"/>
        <v>-880913046762</v>
      </c>
      <c r="M97" s="5">
        <v>1241464109169</v>
      </c>
      <c r="N97" s="5">
        <v>8637018351</v>
      </c>
      <c r="O97" s="7">
        <f t="shared" si="21"/>
        <v>143.73757918729703</v>
      </c>
      <c r="P97" s="7">
        <f t="shared" si="15"/>
        <v>201.23261086221584</v>
      </c>
      <c r="Q97" s="5">
        <v>81836159344</v>
      </c>
      <c r="R97" s="5">
        <v>8637018351</v>
      </c>
      <c r="S97" s="7">
        <f t="shared" si="22"/>
        <v>9.4750475243027541</v>
      </c>
      <c r="T97" s="7">
        <f t="shared" si="16"/>
        <v>31.267656830199087</v>
      </c>
      <c r="U97" s="5">
        <v>-1005213243070</v>
      </c>
      <c r="V97" s="5">
        <v>1013850261421</v>
      </c>
      <c r="W97" s="7">
        <f t="shared" si="23"/>
        <v>-0.9914809724081991</v>
      </c>
      <c r="X97" s="7">
        <f t="shared" si="17"/>
        <v>-0.59488858344491946</v>
      </c>
      <c r="Y97" s="5">
        <v>8637018351</v>
      </c>
      <c r="Z97" s="5">
        <v>1013850261421</v>
      </c>
      <c r="AA97" s="5">
        <f t="shared" si="24"/>
        <v>-1005213243070</v>
      </c>
      <c r="AB97" s="5">
        <v>113701011341</v>
      </c>
      <c r="AC97" s="5">
        <v>8637018351</v>
      </c>
      <c r="AD97" s="7">
        <f t="shared" si="18"/>
        <v>13.164382281049063</v>
      </c>
      <c r="AE97" s="7">
        <f t="shared" si="19"/>
        <v>13.164382281049063</v>
      </c>
    </row>
    <row r="98" spans="1:31" x14ac:dyDescent="0.25">
      <c r="A98" s="3" t="s">
        <v>64</v>
      </c>
      <c r="B98" s="3" t="s">
        <v>65</v>
      </c>
      <c r="C98" s="3" t="s">
        <v>66</v>
      </c>
      <c r="D98" s="3">
        <v>2019</v>
      </c>
      <c r="E98" s="3" t="s">
        <v>85</v>
      </c>
      <c r="F98" s="5">
        <v>4656648960974</v>
      </c>
      <c r="G98" s="5">
        <v>8704958834283</v>
      </c>
      <c r="H98" s="7">
        <f t="shared" si="20"/>
        <v>0.53494210020093147</v>
      </c>
      <c r="I98" s="7">
        <f t="shared" si="25"/>
        <v>0.64193052024111774</v>
      </c>
      <c r="J98" s="5">
        <v>7120602478197</v>
      </c>
      <c r="K98" s="5">
        <v>2463953517223</v>
      </c>
      <c r="L98" s="5">
        <f t="shared" si="26"/>
        <v>4656648960974</v>
      </c>
      <c r="M98" s="5">
        <v>5634460201057</v>
      </c>
      <c r="N98" s="5">
        <v>8704958834283</v>
      </c>
      <c r="O98" s="7">
        <f t="shared" si="21"/>
        <v>0.64727017190094416</v>
      </c>
      <c r="P98" s="7">
        <f t="shared" si="15"/>
        <v>0.9061782406613218</v>
      </c>
      <c r="Q98" s="5">
        <v>801391256095</v>
      </c>
      <c r="R98" s="5">
        <v>8704958834283</v>
      </c>
      <c r="S98" s="7">
        <f t="shared" si="22"/>
        <v>9.206146420116966E-2</v>
      </c>
      <c r="T98" s="7">
        <f t="shared" si="16"/>
        <v>0.30380283186385987</v>
      </c>
      <c r="U98" s="5">
        <v>6129308447048</v>
      </c>
      <c r="V98" s="5">
        <v>2575650387235</v>
      </c>
      <c r="W98" s="7">
        <f t="shared" si="23"/>
        <v>2.3797128979247475</v>
      </c>
      <c r="X98" s="7">
        <f t="shared" si="17"/>
        <v>1.4278277387548484</v>
      </c>
      <c r="Y98" s="5">
        <v>8704958834283</v>
      </c>
      <c r="Z98" s="5">
        <v>2575650387235</v>
      </c>
      <c r="AA98" s="5">
        <f t="shared" si="24"/>
        <v>6129308447048</v>
      </c>
      <c r="AB98" s="5">
        <v>22226912485948</v>
      </c>
      <c r="AC98" s="5">
        <v>8704958834283</v>
      </c>
      <c r="AD98" s="7">
        <f t="shared" si="18"/>
        <v>2.5533621593259102</v>
      </c>
      <c r="AE98" s="7">
        <f t="shared" si="19"/>
        <v>2.5533621593259102</v>
      </c>
    </row>
    <row r="99" spans="1:31" x14ac:dyDescent="0.25">
      <c r="A99" s="3"/>
      <c r="B99" s="3"/>
      <c r="C99" s="3"/>
      <c r="D99" s="3">
        <v>2020</v>
      </c>
      <c r="E99" s="3"/>
      <c r="F99" s="5">
        <v>5006708695785</v>
      </c>
      <c r="G99" s="5">
        <v>9211731059218</v>
      </c>
      <c r="H99" s="7">
        <f t="shared" si="20"/>
        <v>0.54351442346711631</v>
      </c>
      <c r="I99" s="7">
        <f t="shared" si="25"/>
        <v>0.65221730816053958</v>
      </c>
      <c r="J99" s="5">
        <v>7540695065075</v>
      </c>
      <c r="K99" s="5">
        <v>2533986369290</v>
      </c>
      <c r="L99" s="5">
        <f t="shared" si="26"/>
        <v>5006708695785</v>
      </c>
      <c r="M99" s="5">
        <v>6065474241550</v>
      </c>
      <c r="N99" s="5">
        <v>9211731059218</v>
      </c>
      <c r="O99" s="7">
        <f t="shared" si="21"/>
        <v>0.65845107749649268</v>
      </c>
      <c r="P99" s="7">
        <f t="shared" si="15"/>
        <v>0.92183150849508966</v>
      </c>
      <c r="Q99" s="5">
        <v>873612121925</v>
      </c>
      <c r="R99" s="5">
        <v>9211731059218</v>
      </c>
      <c r="S99" s="7">
        <f t="shared" si="22"/>
        <v>9.4836911358890941E-2</v>
      </c>
      <c r="T99" s="7">
        <f t="shared" si="16"/>
        <v>0.3129618074843401</v>
      </c>
      <c r="U99" s="5">
        <v>6559456360507</v>
      </c>
      <c r="V99" s="5">
        <v>2652274698711</v>
      </c>
      <c r="W99" s="7">
        <f t="shared" si="23"/>
        <v>2.4731436618140958</v>
      </c>
      <c r="X99" s="7">
        <f t="shared" si="17"/>
        <v>1.4838861970884574</v>
      </c>
      <c r="Y99" s="5">
        <v>9211731059218</v>
      </c>
      <c r="Z99" s="5">
        <v>2652274698711</v>
      </c>
      <c r="AA99" s="5">
        <f t="shared" si="24"/>
        <v>6559456360507</v>
      </c>
      <c r="AB99" s="5">
        <v>22545419368639</v>
      </c>
      <c r="AC99" s="5">
        <v>9211731059218</v>
      </c>
      <c r="AD99" s="7">
        <f t="shared" si="18"/>
        <v>2.4474682579967677</v>
      </c>
      <c r="AE99" s="7">
        <f t="shared" si="19"/>
        <v>2.4474682579967677</v>
      </c>
    </row>
    <row r="100" spans="1:31" x14ac:dyDescent="0.25">
      <c r="B100" s="3"/>
      <c r="C100" s="3"/>
      <c r="D100" s="3">
        <v>2021</v>
      </c>
      <c r="E100" s="3"/>
      <c r="F100" s="5">
        <v>5361196937987</v>
      </c>
      <c r="G100" s="5">
        <v>9729919645520</v>
      </c>
      <c r="H100" s="7">
        <f t="shared" si="20"/>
        <v>0.5510011524561238</v>
      </c>
      <c r="I100" s="7">
        <f t="shared" si="25"/>
        <v>0.66120138294734854</v>
      </c>
      <c r="J100" s="5">
        <v>8128487195074</v>
      </c>
      <c r="K100" s="5">
        <v>2767290257087</v>
      </c>
      <c r="L100" s="5">
        <f t="shared" si="26"/>
        <v>5361196937987</v>
      </c>
      <c r="M100" s="5">
        <v>6364821405069</v>
      </c>
      <c r="N100" s="5">
        <v>9729919645520</v>
      </c>
      <c r="O100" s="7">
        <f t="shared" si="21"/>
        <v>0.654149431542283</v>
      </c>
      <c r="P100" s="7">
        <f t="shared" si="15"/>
        <v>0.91580920415919609</v>
      </c>
      <c r="Q100" s="5">
        <v>1083958145355</v>
      </c>
      <c r="R100" s="5">
        <v>9729919645520</v>
      </c>
      <c r="S100" s="7">
        <f t="shared" si="22"/>
        <v>0.11140463486295005</v>
      </c>
      <c r="T100" s="7">
        <f t="shared" si="16"/>
        <v>0.36763529504773512</v>
      </c>
      <c r="U100" s="5">
        <v>6846921143922</v>
      </c>
      <c r="V100" s="5">
        <v>2882998501598</v>
      </c>
      <c r="W100" s="7">
        <f t="shared" si="23"/>
        <v>2.3749305246349803</v>
      </c>
      <c r="X100" s="7">
        <f t="shared" si="17"/>
        <v>1.4249583147809881</v>
      </c>
      <c r="Y100" s="5">
        <v>9729919645520</v>
      </c>
      <c r="Z100" s="5">
        <v>2882998501598</v>
      </c>
      <c r="AA100" s="5">
        <f t="shared" si="24"/>
        <v>6846921143922</v>
      </c>
      <c r="AB100" s="5">
        <v>25673756765637</v>
      </c>
      <c r="AC100" s="5">
        <v>9729919645520</v>
      </c>
      <c r="AD100" s="7">
        <f t="shared" si="18"/>
        <v>2.6386401636377448</v>
      </c>
      <c r="AE100" s="7">
        <f t="shared" si="19"/>
        <v>2.6386401636377448</v>
      </c>
    </row>
    <row r="101" spans="1:31" x14ac:dyDescent="0.25">
      <c r="B101" s="3"/>
      <c r="C101" s="3"/>
      <c r="D101" s="3">
        <v>2022</v>
      </c>
      <c r="E101" s="3"/>
      <c r="F101" s="5">
        <v>5625941255732</v>
      </c>
      <c r="G101" s="5">
        <v>10402356853033</v>
      </c>
      <c r="H101" s="7">
        <f t="shared" si="20"/>
        <v>0.54083332606414602</v>
      </c>
      <c r="I101" s="7">
        <f>H101*1.2</f>
        <v>0.64899999127697516</v>
      </c>
      <c r="J101" s="5">
        <v>8783144098407</v>
      </c>
      <c r="K101" s="5">
        <v>3157202842675</v>
      </c>
      <c r="L101" s="5">
        <f t="shared" si="26"/>
        <v>5625941255732</v>
      </c>
      <c r="M101" s="5">
        <v>6648604216038</v>
      </c>
      <c r="N101" s="5">
        <v>10402356853033</v>
      </c>
      <c r="O101" s="7">
        <f t="shared" si="21"/>
        <v>0.63914402379874868</v>
      </c>
      <c r="P101" s="7">
        <f t="shared" si="15"/>
        <v>0.89480163331824814</v>
      </c>
      <c r="Q101" s="5">
        <v>1096529518781</v>
      </c>
      <c r="R101" s="5">
        <v>10402356853033</v>
      </c>
      <c r="S101" s="7">
        <f t="shared" si="22"/>
        <v>0.1054116422146474</v>
      </c>
      <c r="T101" s="7">
        <f t="shared" si="16"/>
        <v>0.34785841930833639</v>
      </c>
      <c r="U101" s="5">
        <v>7137625893943</v>
      </c>
      <c r="V101" s="5">
        <v>3264730959090</v>
      </c>
      <c r="W101" s="7">
        <f t="shared" si="23"/>
        <v>2.1862830301742591</v>
      </c>
      <c r="X101" s="7">
        <f t="shared" si="17"/>
        <v>1.3117698181045554</v>
      </c>
      <c r="Y101" s="5">
        <v>10402356853033</v>
      </c>
      <c r="Z101" s="5">
        <v>3264730959090</v>
      </c>
      <c r="AA101" s="5">
        <f t="shared" si="24"/>
        <v>7137625893943</v>
      </c>
      <c r="AB101" s="5">
        <v>28027488218598</v>
      </c>
      <c r="AC101" s="5">
        <v>10402356853033</v>
      </c>
      <c r="AD101" s="7">
        <f t="shared" si="18"/>
        <v>2.6943401975703289</v>
      </c>
      <c r="AE101" s="7">
        <f t="shared" si="19"/>
        <v>2.6943401975703289</v>
      </c>
    </row>
    <row r="102" spans="1:31" x14ac:dyDescent="0.25">
      <c r="B102" s="3"/>
      <c r="C102" s="3"/>
      <c r="D102" s="3">
        <v>2023</v>
      </c>
      <c r="E102" s="3"/>
      <c r="F102" s="5">
        <v>5692283952066</v>
      </c>
      <c r="G102" s="5">
        <v>10955849005936</v>
      </c>
      <c r="H102" s="7">
        <f>F102/G102</f>
        <v>0.51956575423610329</v>
      </c>
      <c r="I102" s="7">
        <f>H102*1.2</f>
        <v>0.62347890508332393</v>
      </c>
      <c r="J102" s="5">
        <v>9247469256514</v>
      </c>
      <c r="K102" s="5">
        <v>3555185304448</v>
      </c>
      <c r="L102" s="5">
        <f t="shared" si="26"/>
        <v>5692283952066</v>
      </c>
      <c r="M102" s="5">
        <v>6773356250405</v>
      </c>
      <c r="N102" s="5">
        <v>10955849005936</v>
      </c>
      <c r="O102" s="7">
        <f t="shared" si="21"/>
        <v>0.61824110999842374</v>
      </c>
      <c r="P102" s="7">
        <f t="shared" si="15"/>
        <v>0.8655375539977932</v>
      </c>
      <c r="Q102" s="5">
        <v>888574901713</v>
      </c>
      <c r="R102" s="5">
        <v>10955849005936</v>
      </c>
      <c r="S102" s="7">
        <f t="shared" si="22"/>
        <v>8.1105070107443097E-2</v>
      </c>
      <c r="T102" s="7">
        <f t="shared" si="16"/>
        <v>0.26764673135456218</v>
      </c>
      <c r="U102" s="5">
        <v>7297830360245</v>
      </c>
      <c r="V102" s="5">
        <v>3658018645691</v>
      </c>
      <c r="W102" s="7">
        <f t="shared" si="23"/>
        <v>1.9950227341901476</v>
      </c>
      <c r="X102" s="7">
        <f t="shared" si="17"/>
        <v>1.1970136405140885</v>
      </c>
      <c r="Y102" s="5">
        <v>10955849005936</v>
      </c>
      <c r="Z102" s="5">
        <v>3658018645691</v>
      </c>
      <c r="AA102" s="5">
        <f t="shared" si="24"/>
        <v>7297830360245</v>
      </c>
      <c r="AB102" s="5">
        <v>28507872779591</v>
      </c>
      <c r="AC102" s="5">
        <v>10955849005936</v>
      </c>
      <c r="AD102" s="7">
        <f t="shared" si="18"/>
        <v>2.6020687912132705</v>
      </c>
      <c r="AE102" s="7">
        <f t="shared" si="19"/>
        <v>2.6020687912132705</v>
      </c>
    </row>
    <row r="103" spans="1:31" x14ac:dyDescent="0.25">
      <c r="F103" s="5"/>
      <c r="G103" s="5"/>
      <c r="J103" s="5"/>
      <c r="K103" s="5"/>
      <c r="U103" s="5"/>
      <c r="V103" s="5"/>
      <c r="Y103" s="5"/>
      <c r="Z103" s="5"/>
      <c r="AA103" s="5"/>
    </row>
    <row r="104" spans="1:31" x14ac:dyDescent="0.25">
      <c r="A104" s="15" t="s">
        <v>44</v>
      </c>
      <c r="B104" s="16" t="s">
        <v>4</v>
      </c>
      <c r="C104" s="15" t="s">
        <v>18</v>
      </c>
      <c r="D104" s="15" t="s">
        <v>19</v>
      </c>
      <c r="E104" s="15" t="s">
        <v>86</v>
      </c>
      <c r="F104" s="26" t="s">
        <v>93</v>
      </c>
      <c r="G104" s="26"/>
      <c r="H104" s="26"/>
      <c r="I104" s="26"/>
      <c r="J104" s="26"/>
      <c r="K104" s="17" t="s">
        <v>99</v>
      </c>
      <c r="U104" s="5"/>
      <c r="V104" s="5"/>
      <c r="Y104" s="5"/>
      <c r="Z104" s="5"/>
      <c r="AA104" s="5"/>
    </row>
    <row r="105" spans="1:31" x14ac:dyDescent="0.25">
      <c r="A105" s="15"/>
      <c r="B105" s="16"/>
      <c r="C105" s="15"/>
      <c r="D105" s="15"/>
      <c r="E105" s="15"/>
      <c r="F105" s="17" t="s">
        <v>0</v>
      </c>
      <c r="G105" s="17" t="s">
        <v>1</v>
      </c>
      <c r="H105" s="18" t="s">
        <v>2</v>
      </c>
      <c r="I105" s="18" t="s">
        <v>79</v>
      </c>
      <c r="J105" s="17" t="s">
        <v>81</v>
      </c>
      <c r="K105" s="22"/>
      <c r="U105" s="5"/>
      <c r="V105" s="5"/>
      <c r="Y105" s="5"/>
      <c r="Z105" s="5"/>
      <c r="AA105" s="5"/>
    </row>
    <row r="106" spans="1:31" x14ac:dyDescent="0.25">
      <c r="A106" s="18" t="s">
        <v>45</v>
      </c>
      <c r="B106" s="19" t="s">
        <v>5</v>
      </c>
      <c r="C106" s="18" t="s">
        <v>20</v>
      </c>
      <c r="D106" s="18">
        <v>2019</v>
      </c>
      <c r="E106" s="18" t="s">
        <v>84</v>
      </c>
      <c r="F106" s="20">
        <v>0.21409779570592621</v>
      </c>
      <c r="G106" s="20">
        <v>0.35917975850812739</v>
      </c>
      <c r="H106" s="20">
        <v>0.38488285416314638</v>
      </c>
      <c r="I106" s="20">
        <v>0.67346072607160201</v>
      </c>
      <c r="J106" s="20">
        <v>1.5524955487559657</v>
      </c>
      <c r="K106" s="23">
        <f>SUM(F106:J106)</f>
        <v>3.1841166832047678</v>
      </c>
      <c r="U106" s="5"/>
      <c r="V106" s="5"/>
      <c r="Y106" s="5"/>
      <c r="Z106" s="5"/>
      <c r="AA106" s="5"/>
    </row>
    <row r="107" spans="1:31" x14ac:dyDescent="0.25">
      <c r="A107" s="18"/>
      <c r="B107" s="19"/>
      <c r="C107" s="18"/>
      <c r="D107" s="18">
        <v>2020</v>
      </c>
      <c r="E107" s="18"/>
      <c r="F107" s="20">
        <v>5.5783345139452815E-2</v>
      </c>
      <c r="G107" s="20">
        <v>0.22516429750151992</v>
      </c>
      <c r="H107" s="20">
        <v>0.13532570924108397</v>
      </c>
      <c r="I107" s="20">
        <v>0.34971053401154745</v>
      </c>
      <c r="J107" s="20">
        <v>0.84119085682286532</v>
      </c>
      <c r="K107" s="23">
        <f>SUM(F107:J107)</f>
        <v>1.6071747427164693</v>
      </c>
      <c r="U107" s="5"/>
      <c r="V107" s="5"/>
      <c r="Y107" s="5"/>
      <c r="Z107" s="5"/>
      <c r="AA107" s="5"/>
    </row>
    <row r="108" spans="1:31" x14ac:dyDescent="0.25">
      <c r="A108" s="18"/>
      <c r="B108" s="19"/>
      <c r="C108" s="18"/>
      <c r="D108" s="18">
        <v>2021</v>
      </c>
      <c r="E108" s="18"/>
      <c r="F108" s="20">
        <v>0.11107729930688716</v>
      </c>
      <c r="G108" s="20">
        <v>0.27819544361254789</v>
      </c>
      <c r="H108" s="20">
        <v>0.13290764294345106</v>
      </c>
      <c r="I108" s="20">
        <v>0.44600961879359807</v>
      </c>
      <c r="J108" s="20">
        <v>1.0987493005268316</v>
      </c>
      <c r="K108" s="23">
        <f>SUM(F108:J108)</f>
        <v>2.0669393051833156</v>
      </c>
      <c r="U108" s="5"/>
      <c r="V108" s="5"/>
      <c r="Y108" s="5"/>
      <c r="Z108" s="5"/>
      <c r="AA108" s="5"/>
    </row>
    <row r="109" spans="1:31" x14ac:dyDescent="0.25">
      <c r="A109" s="18"/>
      <c r="B109" s="19"/>
      <c r="C109" s="18"/>
      <c r="D109" s="18">
        <v>2022</v>
      </c>
      <c r="E109" s="18"/>
      <c r="F109" s="20">
        <v>0.18159803731830804</v>
      </c>
      <c r="G109" s="20">
        <v>0.36299380495445305</v>
      </c>
      <c r="H109" s="20">
        <v>0.49931480978246606</v>
      </c>
      <c r="I109" s="20">
        <v>0.51924829183520271</v>
      </c>
      <c r="J109" s="20">
        <v>1.2846852777793409</v>
      </c>
      <c r="K109" s="23">
        <f>SUM(F109:J109)</f>
        <v>2.8478402216697707</v>
      </c>
      <c r="U109" s="5"/>
      <c r="V109" s="5"/>
      <c r="Y109" s="5"/>
      <c r="Z109" s="5"/>
      <c r="AA109" s="5"/>
    </row>
    <row r="110" spans="1:31" x14ac:dyDescent="0.25">
      <c r="A110" s="18"/>
      <c r="B110" s="19"/>
      <c r="C110" s="18"/>
      <c r="D110" s="18">
        <v>2023</v>
      </c>
      <c r="E110" s="18"/>
      <c r="F110" s="20">
        <v>0.17184470073419353</v>
      </c>
      <c r="G110" s="20">
        <v>0.36791076336147227</v>
      </c>
      <c r="H110" s="20">
        <v>0.38411191844243558</v>
      </c>
      <c r="I110" s="20">
        <v>0.49301169223044922</v>
      </c>
      <c r="J110" s="20">
        <v>1.2108508096799857</v>
      </c>
      <c r="K110" s="23">
        <f>SUM(F110:J110)</f>
        <v>2.6277298844485362</v>
      </c>
      <c r="U110" s="5"/>
      <c r="V110" s="5"/>
      <c r="Y110" s="5"/>
      <c r="Z110" s="5"/>
      <c r="AA110" s="5"/>
    </row>
    <row r="111" spans="1:31" x14ac:dyDescent="0.25">
      <c r="A111" s="18" t="s">
        <v>46</v>
      </c>
      <c r="B111" s="19" t="s">
        <v>6</v>
      </c>
      <c r="C111" s="18" t="s">
        <v>43</v>
      </c>
      <c r="D111" s="18">
        <v>2019</v>
      </c>
      <c r="E111" s="18" t="s">
        <v>85</v>
      </c>
      <c r="F111" s="20">
        <v>0.6479275303515567</v>
      </c>
      <c r="G111" s="20">
        <v>0.76356455662519307</v>
      </c>
      <c r="H111" s="20">
        <v>0.62738065196823312</v>
      </c>
      <c r="I111" s="20">
        <v>1.427510148416038</v>
      </c>
      <c r="J111" s="20">
        <v>1.2259789863463892</v>
      </c>
      <c r="K111" s="23">
        <f t="shared" ref="K111:K173" si="27">SUM(F111:J111)</f>
        <v>4.6923618737074104</v>
      </c>
      <c r="U111" s="5"/>
      <c r="V111" s="5"/>
      <c r="Y111" s="5"/>
      <c r="Z111" s="5"/>
      <c r="AA111" s="5"/>
    </row>
    <row r="112" spans="1:31" x14ac:dyDescent="0.25">
      <c r="A112" s="18"/>
      <c r="B112" s="19"/>
      <c r="C112" s="18"/>
      <c r="D112" s="18">
        <v>2020</v>
      </c>
      <c r="E112" s="18"/>
      <c r="F112" s="20">
        <v>0.69376660781139687</v>
      </c>
      <c r="G112" s="20">
        <v>0.80107530246475889</v>
      </c>
      <c r="H112" s="20">
        <v>0.42044724333986783</v>
      </c>
      <c r="I112" s="20">
        <v>1.5474676559857554</v>
      </c>
      <c r="J112" s="20">
        <v>1.0228648429798537</v>
      </c>
      <c r="K112" s="23">
        <f>SUM(F112:J112)</f>
        <v>4.4856216525816333</v>
      </c>
      <c r="U112" s="5"/>
      <c r="V112" s="5"/>
      <c r="Y112" s="5"/>
      <c r="Z112" s="5"/>
      <c r="AA112" s="5"/>
    </row>
    <row r="113" spans="1:27" x14ac:dyDescent="0.25">
      <c r="A113" s="18"/>
      <c r="B113" s="19"/>
      <c r="C113" s="18"/>
      <c r="D113" s="18">
        <v>2021</v>
      </c>
      <c r="E113" s="18"/>
      <c r="F113" s="20">
        <v>0.74598356480187267</v>
      </c>
      <c r="G113" s="20">
        <v>0.86081757824777194</v>
      </c>
      <c r="H113" s="20">
        <v>0.39422886041466115</v>
      </c>
      <c r="I113" s="20">
        <v>1.97229653490988</v>
      </c>
      <c r="J113" s="20">
        <v>0.91008759624203506</v>
      </c>
      <c r="K113" s="23">
        <f>SUM(F113:J113)</f>
        <v>4.8834141346162205</v>
      </c>
      <c r="U113" s="5"/>
      <c r="V113" s="5"/>
      <c r="Y113" s="5"/>
      <c r="Z113" s="5"/>
      <c r="AA113" s="5"/>
    </row>
    <row r="114" spans="1:27" x14ac:dyDescent="0.25">
      <c r="A114" s="18"/>
      <c r="B114" s="19"/>
      <c r="C114" s="18"/>
      <c r="D114" s="18">
        <v>2022</v>
      </c>
      <c r="E114" s="18"/>
      <c r="F114" s="20">
        <v>0.776878997258585</v>
      </c>
      <c r="G114" s="20">
        <v>0.93261712627357518</v>
      </c>
      <c r="H114" s="20">
        <v>0.37365813498775352</v>
      </c>
      <c r="I114" s="20">
        <v>2.7069757969973258</v>
      </c>
      <c r="J114" s="20">
        <v>0.93289637405003423</v>
      </c>
      <c r="K114" s="23">
        <f>SUM(F114:J114)</f>
        <v>5.7230264295672741</v>
      </c>
      <c r="U114" s="5"/>
      <c r="V114" s="5"/>
      <c r="Y114" s="5"/>
      <c r="Z114" s="5"/>
      <c r="AA114" s="5"/>
    </row>
    <row r="115" spans="1:27" x14ac:dyDescent="0.25">
      <c r="A115" s="18"/>
      <c r="B115" s="19"/>
      <c r="C115" s="18"/>
      <c r="D115" s="18">
        <v>2023</v>
      </c>
      <c r="E115" s="18"/>
      <c r="F115" s="20">
        <v>0.75819709391561985</v>
      </c>
      <c r="G115" s="20">
        <v>0.91776768440971779</v>
      </c>
      <c r="H115" s="20">
        <v>0.40563296675718818</v>
      </c>
      <c r="I115" s="20">
        <v>2.3689488798125597</v>
      </c>
      <c r="J115" s="20">
        <v>0.98176210644081119</v>
      </c>
      <c r="K115" s="23">
        <f>SUM(F115:J115)</f>
        <v>5.4323087313358975</v>
      </c>
      <c r="U115" s="5"/>
      <c r="V115" s="5"/>
      <c r="Y115" s="5"/>
      <c r="Z115" s="5"/>
      <c r="AA115" s="5"/>
    </row>
    <row r="116" spans="1:27" x14ac:dyDescent="0.25">
      <c r="A116" s="18" t="s">
        <v>47</v>
      </c>
      <c r="B116" s="19" t="s">
        <v>7</v>
      </c>
      <c r="C116" s="18" t="s">
        <v>24</v>
      </c>
      <c r="D116" s="18">
        <v>2019</v>
      </c>
      <c r="E116" s="18" t="s">
        <v>84</v>
      </c>
      <c r="F116" s="20">
        <v>3.7478537775377567E-2</v>
      </c>
      <c r="G116" s="20">
        <v>1.522324562220277</v>
      </c>
      <c r="H116" s="20">
        <v>1.203815030695792</v>
      </c>
      <c r="I116" s="20">
        <v>0.33955933399497062</v>
      </c>
      <c r="J116" s="20">
        <v>2.1263443763695165</v>
      </c>
      <c r="K116" s="23">
        <f t="shared" si="27"/>
        <v>5.2295218410559334</v>
      </c>
      <c r="U116" s="5"/>
      <c r="V116" s="5"/>
      <c r="Y116" s="5"/>
      <c r="Z116" s="5"/>
      <c r="AA116" s="5"/>
    </row>
    <row r="117" spans="1:27" x14ac:dyDescent="0.25">
      <c r="A117" s="18"/>
      <c r="B117" s="19"/>
      <c r="C117" s="18"/>
      <c r="D117" s="18">
        <v>2020</v>
      </c>
      <c r="E117" s="18"/>
      <c r="F117" s="20">
        <v>-0.23663346876456898</v>
      </c>
      <c r="G117" s="20">
        <v>0.82888046571380547</v>
      </c>
      <c r="H117" s="20">
        <v>0.48797231999498658</v>
      </c>
      <c r="I117" s="20">
        <v>6.0765680322400512E-2</v>
      </c>
      <c r="J117" s="20">
        <v>0.76578593635713077</v>
      </c>
      <c r="K117" s="23">
        <f t="shared" si="27"/>
        <v>1.9067709336237546</v>
      </c>
      <c r="U117" s="5"/>
      <c r="V117" s="5"/>
      <c r="Y117" s="5"/>
      <c r="Z117" s="5"/>
      <c r="AA117" s="5"/>
    </row>
    <row r="118" spans="1:27" x14ac:dyDescent="0.25">
      <c r="A118" s="18"/>
      <c r="B118" s="19"/>
      <c r="C118" s="18"/>
      <c r="D118" s="18">
        <v>2021</v>
      </c>
      <c r="E118" s="18"/>
      <c r="F118" s="20">
        <v>-0.11414237931894308</v>
      </c>
      <c r="G118" s="20">
        <v>1.0647199417421536</v>
      </c>
      <c r="H118" s="20">
        <v>0.62201747701209431</v>
      </c>
      <c r="I118" s="20">
        <v>0.12457196800912727</v>
      </c>
      <c r="J118" s="20">
        <v>0.95466695971051552</v>
      </c>
      <c r="K118" s="23">
        <f t="shared" si="27"/>
        <v>2.6518339671549476</v>
      </c>
      <c r="U118" s="5"/>
      <c r="V118" s="5"/>
      <c r="Y118" s="5"/>
      <c r="Z118" s="5"/>
      <c r="AA118" s="5"/>
    </row>
    <row r="119" spans="1:27" x14ac:dyDescent="0.25">
      <c r="A119" s="18"/>
      <c r="B119" s="19"/>
      <c r="C119" s="18"/>
      <c r="D119" s="18">
        <v>2022</v>
      </c>
      <c r="E119" s="18"/>
      <c r="F119" s="20">
        <v>-0.189888138134613</v>
      </c>
      <c r="G119" s="20">
        <v>1.0452906385967695</v>
      </c>
      <c r="H119" s="20">
        <v>0.93939477414504524</v>
      </c>
      <c r="I119" s="20">
        <v>6.7329754646615808E-2</v>
      </c>
      <c r="J119" s="20">
        <v>1.1224938119726613</v>
      </c>
      <c r="K119" s="23">
        <f t="shared" si="27"/>
        <v>2.9846208412264792</v>
      </c>
      <c r="U119" s="5"/>
      <c r="V119" s="5"/>
      <c r="Y119" s="5"/>
      <c r="Z119" s="5"/>
      <c r="AA119" s="5"/>
    </row>
    <row r="120" spans="1:27" x14ac:dyDescent="0.25">
      <c r="A120" s="18"/>
      <c r="B120" s="19"/>
      <c r="C120" s="18"/>
      <c r="D120" s="18">
        <v>2023</v>
      </c>
      <c r="E120" s="18"/>
      <c r="F120" s="20">
        <v>-0.30711135780651505</v>
      </c>
      <c r="G120" s="20">
        <v>0.8051388715998038</v>
      </c>
      <c r="H120" s="20">
        <v>0.46611156799644105</v>
      </c>
      <c r="I120" s="20">
        <v>3.1527997021364323E-3</v>
      </c>
      <c r="J120" s="20">
        <v>1.1119295367182755</v>
      </c>
      <c r="K120" s="23">
        <f t="shared" si="27"/>
        <v>2.0792214182101416</v>
      </c>
      <c r="U120" s="5"/>
      <c r="V120" s="5"/>
      <c r="Y120" s="5"/>
      <c r="Z120" s="5"/>
      <c r="AA120" s="5"/>
    </row>
    <row r="121" spans="1:27" x14ac:dyDescent="0.25">
      <c r="A121" s="18" t="s">
        <v>48</v>
      </c>
      <c r="B121" s="19" t="s">
        <v>8</v>
      </c>
      <c r="C121" s="18" t="s">
        <v>25</v>
      </c>
      <c r="D121" s="18">
        <v>2019</v>
      </c>
      <c r="E121" s="18" t="s">
        <v>84</v>
      </c>
      <c r="F121" s="20">
        <v>0.65809528955927521</v>
      </c>
      <c r="G121" s="20">
        <v>0.64187496561819812</v>
      </c>
      <c r="H121" s="20">
        <v>0.76410956123222429</v>
      </c>
      <c r="I121" s="20">
        <v>1.7408946991553671</v>
      </c>
      <c r="J121" s="20">
        <v>1.8189886370883372</v>
      </c>
      <c r="K121" s="23">
        <f t="shared" si="27"/>
        <v>5.6239631526534026</v>
      </c>
      <c r="U121" s="5"/>
      <c r="V121" s="5"/>
      <c r="Y121" s="5"/>
      <c r="Z121" s="5"/>
      <c r="AA121" s="5"/>
    </row>
    <row r="122" spans="1:27" x14ac:dyDescent="0.25">
      <c r="A122" s="18"/>
      <c r="B122" s="19"/>
      <c r="C122" s="18"/>
      <c r="D122" s="18">
        <v>2020</v>
      </c>
      <c r="E122" s="18"/>
      <c r="F122" s="20">
        <v>0.35202088723945296</v>
      </c>
      <c r="G122" s="20">
        <v>0.48103983580953102</v>
      </c>
      <c r="H122" s="20">
        <v>5.5637246978005742E-3</v>
      </c>
      <c r="I122" s="20">
        <v>0.74949431968958358</v>
      </c>
      <c r="J122" s="20">
        <v>0.8884137284696032</v>
      </c>
      <c r="K122" s="23">
        <f t="shared" si="27"/>
        <v>2.4765324959059711</v>
      </c>
      <c r="U122" s="5"/>
      <c r="V122" s="5"/>
      <c r="Y122" s="5"/>
      <c r="Z122" s="5"/>
      <c r="AA122" s="5"/>
    </row>
    <row r="123" spans="1:27" x14ac:dyDescent="0.25">
      <c r="A123" s="18"/>
      <c r="B123" s="19"/>
      <c r="C123" s="18"/>
      <c r="D123" s="18">
        <v>2021</v>
      </c>
      <c r="E123" s="18"/>
      <c r="F123" s="20">
        <v>0.43269102460390169</v>
      </c>
      <c r="G123" s="20">
        <v>0.55446711223517386</v>
      </c>
      <c r="H123" s="20">
        <v>0.21342435709750923</v>
      </c>
      <c r="I123" s="20">
        <v>0.92829847692983991</v>
      </c>
      <c r="J123" s="20">
        <v>1.1358861121330908</v>
      </c>
      <c r="K123" s="23">
        <f t="shared" si="27"/>
        <v>3.2647670829995157</v>
      </c>
      <c r="U123" s="5"/>
      <c r="V123" s="5"/>
      <c r="Y123" s="5"/>
      <c r="Z123" s="5"/>
      <c r="AA123" s="5"/>
    </row>
    <row r="124" spans="1:27" x14ac:dyDescent="0.25">
      <c r="A124" s="18"/>
      <c r="B124" s="19"/>
      <c r="C124" s="18"/>
      <c r="D124" s="18">
        <v>2022</v>
      </c>
      <c r="E124" s="18"/>
      <c r="F124" s="20">
        <v>0.43399309173832007</v>
      </c>
      <c r="G124" s="20">
        <v>0.6207540010225594</v>
      </c>
      <c r="H124" s="20">
        <v>0.68227196501829968</v>
      </c>
      <c r="I124" s="20">
        <v>0.91266702907237596</v>
      </c>
      <c r="J124" s="20">
        <v>1.3183833231081878</v>
      </c>
      <c r="K124" s="23">
        <f t="shared" si="27"/>
        <v>3.9680694099597433</v>
      </c>
      <c r="U124" s="5"/>
      <c r="V124" s="5"/>
      <c r="Y124" s="5"/>
      <c r="Z124" s="5"/>
      <c r="AA124" s="5"/>
    </row>
    <row r="125" spans="1:27" x14ac:dyDescent="0.25">
      <c r="A125" s="18"/>
      <c r="B125" s="19"/>
      <c r="C125" s="18"/>
      <c r="D125" s="18">
        <v>2023</v>
      </c>
      <c r="E125" s="18"/>
      <c r="F125" s="20">
        <v>0.30862425233117169</v>
      </c>
      <c r="G125" s="20">
        <v>0.59007201316600599</v>
      </c>
      <c r="H125" s="20">
        <v>0.57057214367829923</v>
      </c>
      <c r="I125" s="20">
        <v>0.71584489137219676</v>
      </c>
      <c r="J125" s="20">
        <v>1.2550094505710143</v>
      </c>
      <c r="K125" s="23">
        <f t="shared" si="27"/>
        <v>3.4401227511186878</v>
      </c>
      <c r="U125" s="5"/>
      <c r="V125" s="5"/>
      <c r="Y125" s="5"/>
      <c r="Z125" s="5"/>
      <c r="AA125" s="5"/>
    </row>
    <row r="126" spans="1:27" x14ac:dyDescent="0.25">
      <c r="A126" s="18" t="s">
        <v>49</v>
      </c>
      <c r="B126" s="19" t="s">
        <v>9</v>
      </c>
      <c r="C126" s="18" t="s">
        <v>21</v>
      </c>
      <c r="D126" s="18">
        <v>2019</v>
      </c>
      <c r="E126" s="18" t="s">
        <v>84</v>
      </c>
      <c r="F126" s="20">
        <v>-0.15463940208912913</v>
      </c>
      <c r="G126" s="20">
        <v>0.23499466666292607</v>
      </c>
      <c r="H126" s="20">
        <v>0.18385152101803715</v>
      </c>
      <c r="I126" s="20">
        <v>0.1943590206165054</v>
      </c>
      <c r="J126" s="20">
        <v>2.3295777876680583</v>
      </c>
      <c r="K126" s="23">
        <f t="shared" si="27"/>
        <v>2.7881435938763977</v>
      </c>
      <c r="U126" s="5"/>
      <c r="V126" s="5"/>
      <c r="Y126" s="5"/>
      <c r="Z126" s="5"/>
      <c r="AA126" s="5"/>
    </row>
    <row r="127" spans="1:27" x14ac:dyDescent="0.25">
      <c r="A127" s="18"/>
      <c r="B127" s="19"/>
      <c r="C127" s="18"/>
      <c r="D127" s="18">
        <v>2020</v>
      </c>
      <c r="E127" s="18"/>
      <c r="F127" s="20">
        <v>-0.24108589017020293</v>
      </c>
      <c r="G127" s="20">
        <v>0.23062106695941195</v>
      </c>
      <c r="H127" s="20">
        <v>0.14930711297833968</v>
      </c>
      <c r="I127" s="20">
        <v>0.18546379108020128</v>
      </c>
      <c r="J127" s="20">
        <v>2.137130502880551</v>
      </c>
      <c r="K127" s="23">
        <f t="shared" si="27"/>
        <v>2.4614365837283008</v>
      </c>
      <c r="U127" s="5"/>
      <c r="V127" s="5"/>
      <c r="Y127" s="5"/>
      <c r="Z127" s="5"/>
      <c r="AA127" s="5"/>
    </row>
    <row r="128" spans="1:27" x14ac:dyDescent="0.25">
      <c r="A128" s="18"/>
      <c r="B128" s="19"/>
      <c r="C128" s="18"/>
      <c r="D128" s="18">
        <v>2021</v>
      </c>
      <c r="E128" s="18"/>
      <c r="F128" s="20">
        <v>-0.21867769564263392</v>
      </c>
      <c r="G128" s="20">
        <v>0.26259334780996768</v>
      </c>
      <c r="H128" s="20">
        <v>0.17335099722321004</v>
      </c>
      <c r="I128" s="20">
        <v>0.20512942977122697</v>
      </c>
      <c r="J128" s="20">
        <v>2.1412360876769543</v>
      </c>
      <c r="K128" s="23">
        <f t="shared" si="27"/>
        <v>2.5636321668387252</v>
      </c>
      <c r="U128" s="5"/>
      <c r="V128" s="5"/>
      <c r="Y128" s="5"/>
      <c r="Z128" s="5"/>
      <c r="AA128" s="5"/>
    </row>
    <row r="129" spans="1:27" x14ac:dyDescent="0.25">
      <c r="A129" s="18"/>
      <c r="B129" s="19"/>
      <c r="C129" s="18"/>
      <c r="D129" s="18">
        <v>2022</v>
      </c>
      <c r="E129" s="18"/>
      <c r="F129" s="20">
        <v>-0.15516180102149874</v>
      </c>
      <c r="G129" s="20">
        <v>0.32041106142837195</v>
      </c>
      <c r="H129" s="20">
        <v>0.23657267012959027</v>
      </c>
      <c r="I129" s="20">
        <v>0.24236156278610554</v>
      </c>
      <c r="J129" s="20">
        <v>2.2626095776658226</v>
      </c>
      <c r="K129" s="23">
        <f t="shared" si="27"/>
        <v>2.9067930709883916</v>
      </c>
      <c r="U129" s="5"/>
      <c r="V129" s="5"/>
      <c r="Y129" s="5"/>
      <c r="Z129" s="5"/>
      <c r="AA129" s="5"/>
    </row>
    <row r="130" spans="1:27" x14ac:dyDescent="0.25">
      <c r="A130" s="18"/>
      <c r="B130" s="19"/>
      <c r="C130" s="18"/>
      <c r="D130" s="18">
        <v>2023</v>
      </c>
      <c r="E130" s="18"/>
      <c r="F130" s="20">
        <v>-2.7351171169065318E-2</v>
      </c>
      <c r="G130" s="20">
        <v>0.35531721942243555</v>
      </c>
      <c r="H130" s="20">
        <v>0.26953154650159661</v>
      </c>
      <c r="I130" s="20">
        <v>0.60600344633971615</v>
      </c>
      <c r="J130" s="20">
        <v>2.2284753527082652</v>
      </c>
      <c r="K130" s="23">
        <f t="shared" si="27"/>
        <v>3.4319763938029482</v>
      </c>
      <c r="U130" s="5"/>
      <c r="V130" s="5"/>
      <c r="Y130" s="5"/>
      <c r="Z130" s="5"/>
      <c r="AA130" s="5"/>
    </row>
    <row r="131" spans="1:27" x14ac:dyDescent="0.25">
      <c r="A131" s="18" t="s">
        <v>50</v>
      </c>
      <c r="B131" s="19" t="s">
        <v>10</v>
      </c>
      <c r="C131" s="18" t="s">
        <v>22</v>
      </c>
      <c r="D131" s="18">
        <v>2019</v>
      </c>
      <c r="E131" s="18" t="s">
        <v>84</v>
      </c>
      <c r="F131" s="20">
        <v>0.61212983132391929</v>
      </c>
      <c r="G131" s="20">
        <v>0.98388565447094534</v>
      </c>
      <c r="H131" s="20">
        <v>0.42823134459256512</v>
      </c>
      <c r="I131" s="20">
        <v>1.6890875978210445</v>
      </c>
      <c r="J131" s="20">
        <v>0.99054395155388053</v>
      </c>
      <c r="K131" s="23">
        <f t="shared" si="27"/>
        <v>4.7038783797623545</v>
      </c>
      <c r="U131" s="5"/>
      <c r="V131" s="5"/>
      <c r="Y131" s="5"/>
      <c r="Z131" s="5"/>
      <c r="AA131" s="5"/>
    </row>
    <row r="132" spans="1:27" x14ac:dyDescent="0.25">
      <c r="A132" s="18"/>
      <c r="B132" s="19"/>
      <c r="C132" s="18"/>
      <c r="D132" s="18">
        <v>2020</v>
      </c>
      <c r="E132" s="18"/>
      <c r="F132" s="20">
        <v>0.51657948640907525</v>
      </c>
      <c r="G132" s="20">
        <v>0.92567281046874506</v>
      </c>
      <c r="H132" s="20">
        <v>0.11329116414876357</v>
      </c>
      <c r="I132" s="20">
        <v>1.4243749976060884</v>
      </c>
      <c r="J132" s="20">
        <v>0.47830590904670345</v>
      </c>
      <c r="K132" s="23">
        <f t="shared" si="27"/>
        <v>3.4582243676793758</v>
      </c>
      <c r="U132" s="5"/>
      <c r="V132" s="5"/>
      <c r="Y132" s="5"/>
      <c r="Z132" s="5"/>
      <c r="AA132" s="5"/>
    </row>
    <row r="133" spans="1:27" x14ac:dyDescent="0.25">
      <c r="A133" s="18"/>
      <c r="B133" s="19"/>
      <c r="C133" s="18"/>
      <c r="D133" s="18">
        <v>2021</v>
      </c>
      <c r="E133" s="18"/>
      <c r="F133" s="20">
        <v>0.55209660578006492</v>
      </c>
      <c r="G133" s="20">
        <v>1.006248778367919</v>
      </c>
      <c r="H133" s="20">
        <v>0.12433929614328047</v>
      </c>
      <c r="I133" s="20">
        <v>1.4497599401311445</v>
      </c>
      <c r="J133" s="20">
        <v>0.50982752619749439</v>
      </c>
      <c r="K133" s="23">
        <f t="shared" si="27"/>
        <v>3.6422721466199035</v>
      </c>
      <c r="U133" s="5"/>
      <c r="V133" s="5"/>
      <c r="Y133" s="5"/>
      <c r="Z133" s="5"/>
      <c r="AA133" s="5"/>
    </row>
    <row r="134" spans="1:27" x14ac:dyDescent="0.25">
      <c r="A134" s="18"/>
      <c r="B134" s="19"/>
      <c r="C134" s="18"/>
      <c r="D134" s="18">
        <v>2022</v>
      </c>
      <c r="E134" s="18"/>
      <c r="F134" s="20">
        <v>0.56945258498668794</v>
      </c>
      <c r="G134" s="20">
        <v>1.0324872772589095</v>
      </c>
      <c r="H134" s="20">
        <v>0.26796929350535631</v>
      </c>
      <c r="I134" s="20">
        <v>1.4848195784256071</v>
      </c>
      <c r="J134" s="20">
        <v>0.57240644616335001</v>
      </c>
      <c r="K134" s="23">
        <f t="shared" si="27"/>
        <v>3.9271351803399108</v>
      </c>
      <c r="U134" s="5"/>
      <c r="V134" s="5"/>
      <c r="Y134" s="5"/>
      <c r="Z134" s="5"/>
      <c r="AA134" s="5"/>
    </row>
    <row r="135" spans="1:27" x14ac:dyDescent="0.25">
      <c r="A135" s="18"/>
      <c r="B135" s="19"/>
      <c r="C135" s="18"/>
      <c r="D135" s="18">
        <v>2023</v>
      </c>
      <c r="E135" s="18"/>
      <c r="F135" s="20">
        <v>0.58405689654925852</v>
      </c>
      <c r="G135" s="20">
        <v>1.1023542166887745</v>
      </c>
      <c r="H135" s="20">
        <v>0.22822287764108048</v>
      </c>
      <c r="I135" s="20">
        <v>1.6292528046392301</v>
      </c>
      <c r="J135" s="20">
        <v>0.56066852178759241</v>
      </c>
      <c r="K135" s="23">
        <f t="shared" si="27"/>
        <v>4.1045553173059357</v>
      </c>
      <c r="U135" s="5"/>
      <c r="V135" s="5"/>
      <c r="Y135" s="5"/>
      <c r="Z135" s="5"/>
      <c r="AA135" s="5"/>
    </row>
    <row r="136" spans="1:27" x14ac:dyDescent="0.25">
      <c r="A136" s="18" t="s">
        <v>51</v>
      </c>
      <c r="B136" s="19" t="s">
        <v>11</v>
      </c>
      <c r="C136" s="18" t="s">
        <v>26</v>
      </c>
      <c r="D136" s="18">
        <v>2019</v>
      </c>
      <c r="E136" s="18" t="s">
        <v>85</v>
      </c>
      <c r="F136" s="20">
        <v>0.2799680845197477</v>
      </c>
      <c r="G136" s="20">
        <v>0.38904620124053702</v>
      </c>
      <c r="H136" s="20">
        <v>0.22186620855535202</v>
      </c>
      <c r="I136" s="20">
        <v>0.81217586457231328</v>
      </c>
      <c r="J136" s="20">
        <v>2.5173771417277937</v>
      </c>
      <c r="K136" s="23">
        <f t="shared" si="27"/>
        <v>4.2204335006157443</v>
      </c>
      <c r="U136" s="5"/>
      <c r="V136" s="5"/>
      <c r="Y136" s="5"/>
      <c r="Z136" s="5"/>
      <c r="AA136" s="5"/>
    </row>
    <row r="137" spans="1:27" x14ac:dyDescent="0.25">
      <c r="A137" s="18"/>
      <c r="B137" s="19"/>
      <c r="C137" s="18"/>
      <c r="D137" s="18">
        <v>2020</v>
      </c>
      <c r="E137" s="18"/>
      <c r="F137" s="20">
        <v>0.10270469599299882</v>
      </c>
      <c r="G137" s="20">
        <v>0.27454511467594783</v>
      </c>
      <c r="H137" s="20">
        <v>0.23586558553077955</v>
      </c>
      <c r="I137" s="20">
        <v>0.42175341149665074</v>
      </c>
      <c r="J137" s="20">
        <v>2.2828778097961746</v>
      </c>
      <c r="K137" s="23">
        <f t="shared" si="27"/>
        <v>3.3177466174925518</v>
      </c>
      <c r="U137" s="5"/>
      <c r="V137" s="5"/>
      <c r="Y137" s="5"/>
      <c r="Z137" s="5"/>
      <c r="AA137" s="5"/>
    </row>
    <row r="138" spans="1:27" x14ac:dyDescent="0.25">
      <c r="A138" s="18"/>
      <c r="B138" s="19"/>
      <c r="C138" s="18"/>
      <c r="D138" s="18">
        <v>2021</v>
      </c>
      <c r="E138" s="18"/>
      <c r="F138" s="20">
        <v>-1.7147127568918116E-2</v>
      </c>
      <c r="G138" s="20">
        <v>0.20762414596612916</v>
      </c>
      <c r="H138" s="20">
        <v>1.858540246795096E-2</v>
      </c>
      <c r="I138" s="20">
        <v>0.3027332122941776</v>
      </c>
      <c r="J138" s="20">
        <v>1.9096991041513962</v>
      </c>
      <c r="K138" s="23">
        <f t="shared" si="27"/>
        <v>2.4214947373107361</v>
      </c>
      <c r="U138" s="5"/>
      <c r="V138" s="5"/>
      <c r="Y138" s="5"/>
      <c r="Z138" s="5"/>
      <c r="AA138" s="5"/>
    </row>
    <row r="139" spans="1:27" x14ac:dyDescent="0.25">
      <c r="A139" s="18"/>
      <c r="B139" s="19"/>
      <c r="C139" s="18"/>
      <c r="D139" s="18">
        <v>2022</v>
      </c>
      <c r="E139" s="18"/>
      <c r="F139" s="20">
        <v>-8.9233783432553532E-2</v>
      </c>
      <c r="G139" s="20">
        <v>0.14620303644259783</v>
      </c>
      <c r="H139" s="20">
        <v>0.20962646625785938</v>
      </c>
      <c r="I139" s="20">
        <v>0.27553096398030852</v>
      </c>
      <c r="J139" s="20">
        <v>2.1402771351882999</v>
      </c>
      <c r="K139" s="23">
        <f t="shared" si="27"/>
        <v>2.6824038184365122</v>
      </c>
      <c r="U139" s="5"/>
      <c r="V139" s="5"/>
      <c r="Y139" s="5"/>
      <c r="Z139" s="5"/>
      <c r="AA139" s="5"/>
    </row>
    <row r="140" spans="1:27" x14ac:dyDescent="0.25">
      <c r="A140" s="18"/>
      <c r="B140" s="19"/>
      <c r="C140" s="18"/>
      <c r="D140" s="18">
        <v>2023</v>
      </c>
      <c r="E140" s="18"/>
      <c r="F140" s="20">
        <v>-0.13865514433097373</v>
      </c>
      <c r="G140" s="20">
        <v>1.6718828548711224E-2</v>
      </c>
      <c r="H140" s="20">
        <v>0.32844627493298778</v>
      </c>
      <c r="I140" s="20">
        <v>0.18936191313694636</v>
      </c>
      <c r="J140" s="20">
        <v>2.2484301755621946E-3</v>
      </c>
      <c r="K140" s="23">
        <f t="shared" si="27"/>
        <v>0.39812030246323382</v>
      </c>
      <c r="U140" s="5"/>
      <c r="V140" s="5"/>
      <c r="Y140" s="5"/>
      <c r="Z140" s="5"/>
      <c r="AA140" s="5"/>
    </row>
    <row r="141" spans="1:27" x14ac:dyDescent="0.25">
      <c r="A141" s="18" t="s">
        <v>52</v>
      </c>
      <c r="B141" s="19" t="s">
        <v>12</v>
      </c>
      <c r="C141" s="18" t="s">
        <v>23</v>
      </c>
      <c r="D141" s="18">
        <v>2019</v>
      </c>
      <c r="E141" s="18" t="s">
        <v>84</v>
      </c>
      <c r="F141" s="20">
        <v>8.078667529887594E-2</v>
      </c>
      <c r="G141" s="20">
        <v>0.24324624307793916</v>
      </c>
      <c r="H141" s="20">
        <v>0.19997502533415598</v>
      </c>
      <c r="I141" s="20">
        <v>0.24144159173196456</v>
      </c>
      <c r="J141" s="20">
        <v>3.0403482982236851</v>
      </c>
      <c r="K141" s="23">
        <f t="shared" si="27"/>
        <v>3.8057978336666207</v>
      </c>
      <c r="U141" s="5"/>
      <c r="V141" s="5"/>
      <c r="Y141" s="5"/>
      <c r="Z141" s="5"/>
      <c r="AA141" s="5"/>
    </row>
    <row r="142" spans="1:27" x14ac:dyDescent="0.25">
      <c r="A142" s="18"/>
      <c r="B142" s="19"/>
      <c r="C142" s="18"/>
      <c r="D142" s="18">
        <v>2020</v>
      </c>
      <c r="E142" s="18"/>
      <c r="F142" s="20">
        <v>-8.1673581691521099E-2</v>
      </c>
      <c r="G142" s="20">
        <v>0.23843441829908368</v>
      </c>
      <c r="H142" s="20">
        <v>0.17649056478669092</v>
      </c>
      <c r="I142" s="20">
        <v>0.24990144490565963</v>
      </c>
      <c r="J142" s="20">
        <v>2.9197039145164232</v>
      </c>
      <c r="K142" s="23">
        <f t="shared" si="27"/>
        <v>3.5028567608163366</v>
      </c>
      <c r="U142" s="5"/>
      <c r="V142" s="5"/>
      <c r="Y142" s="5"/>
      <c r="Z142" s="5"/>
      <c r="AA142" s="5"/>
    </row>
    <row r="143" spans="1:27" x14ac:dyDescent="0.25">
      <c r="A143" s="18"/>
      <c r="B143" s="19"/>
      <c r="C143" s="18"/>
      <c r="D143" s="18">
        <v>2021</v>
      </c>
      <c r="E143" s="18"/>
      <c r="F143" s="20">
        <v>-9.4457459928708146E-2</v>
      </c>
      <c r="G143" s="20">
        <v>0.30485684236285276</v>
      </c>
      <c r="H143" s="20">
        <v>0.29633104951714839</v>
      </c>
      <c r="I143" s="20">
        <v>0.29149877728809254</v>
      </c>
      <c r="J143" s="20">
        <v>3.0881311998640562</v>
      </c>
      <c r="K143" s="23">
        <f t="shared" si="27"/>
        <v>3.8863604091034416</v>
      </c>
      <c r="U143" s="5"/>
      <c r="V143" s="5"/>
      <c r="Y143" s="5"/>
      <c r="Z143" s="5"/>
      <c r="AA143" s="5"/>
    </row>
    <row r="144" spans="1:27" x14ac:dyDescent="0.25">
      <c r="A144" s="18"/>
      <c r="B144" s="19"/>
      <c r="C144" s="18"/>
      <c r="D144" s="18">
        <v>2022</v>
      </c>
      <c r="E144" s="18"/>
      <c r="F144" s="20">
        <v>-6.7326497468017735E-2</v>
      </c>
      <c r="G144" s="20">
        <v>0.397988243515489</v>
      </c>
      <c r="H144" s="20">
        <v>0.38282384273914755</v>
      </c>
      <c r="I144" s="20">
        <v>0.35705370952896137</v>
      </c>
      <c r="J144" s="20">
        <v>3.1524051083146163</v>
      </c>
      <c r="K144" s="23">
        <f t="shared" si="27"/>
        <v>4.2229444066301962</v>
      </c>
      <c r="U144" s="5"/>
      <c r="V144" s="5"/>
      <c r="Y144" s="5"/>
      <c r="Z144" s="5"/>
      <c r="AA144" s="5"/>
    </row>
    <row r="145" spans="1:27" x14ac:dyDescent="0.25">
      <c r="A145" s="18"/>
      <c r="B145" s="19"/>
      <c r="C145" s="18"/>
      <c r="D145" s="18">
        <v>2023</v>
      </c>
      <c r="E145" s="18"/>
      <c r="F145" s="20">
        <v>2.2056881492457129E-3</v>
      </c>
      <c r="G145" s="20">
        <v>0.45557369707450313</v>
      </c>
      <c r="H145" s="20">
        <v>0.41265168442275735</v>
      </c>
      <c r="I145" s="20">
        <v>0.50823195296603207</v>
      </c>
      <c r="J145" s="20">
        <v>3.122820519881004</v>
      </c>
      <c r="K145" s="23">
        <f t="shared" si="27"/>
        <v>4.501483542493542</v>
      </c>
      <c r="U145" s="5"/>
      <c r="V145" s="5"/>
      <c r="Y145" s="5"/>
      <c r="Z145" s="5"/>
      <c r="AA145" s="5"/>
    </row>
    <row r="146" spans="1:27" x14ac:dyDescent="0.25">
      <c r="A146" s="18" t="s">
        <v>53</v>
      </c>
      <c r="B146" s="19" t="s">
        <v>13</v>
      </c>
      <c r="C146" s="18" t="s">
        <v>27</v>
      </c>
      <c r="D146" s="18">
        <v>2019</v>
      </c>
      <c r="E146" s="18" t="s">
        <v>87</v>
      </c>
      <c r="F146" s="20">
        <v>0.28671303104237172</v>
      </c>
      <c r="G146" s="20">
        <v>0.37498592919304025</v>
      </c>
      <c r="H146" s="20">
        <v>0.16003523651808257</v>
      </c>
      <c r="I146" s="20">
        <v>0.62638672593171274</v>
      </c>
      <c r="J146" s="20">
        <v>3.3797605447978269</v>
      </c>
      <c r="K146" s="23">
        <f t="shared" si="27"/>
        <v>4.8278814674830342</v>
      </c>
      <c r="U146" s="5"/>
      <c r="V146" s="5"/>
      <c r="Y146" s="5"/>
      <c r="Z146" s="5"/>
      <c r="AA146" s="5"/>
    </row>
    <row r="147" spans="1:27" x14ac:dyDescent="0.25">
      <c r="A147" s="18"/>
      <c r="B147" s="19"/>
      <c r="C147" s="18"/>
      <c r="D147" s="18">
        <v>2020</v>
      </c>
      <c r="E147" s="18"/>
      <c r="F147" s="20">
        <v>0.25731500311806432</v>
      </c>
      <c r="G147" s="20">
        <v>0.39977072177444428</v>
      </c>
      <c r="H147" s="20">
        <v>0.27000674380262718</v>
      </c>
      <c r="I147" s="20">
        <v>0.61788291419874619</v>
      </c>
      <c r="J147" s="20">
        <v>3.0427555026691451</v>
      </c>
      <c r="K147" s="23">
        <f t="shared" si="27"/>
        <v>4.587730885563027</v>
      </c>
      <c r="U147" s="5"/>
      <c r="V147" s="5"/>
      <c r="Y147" s="5"/>
      <c r="Z147" s="5"/>
      <c r="AA147" s="5"/>
    </row>
    <row r="148" spans="1:27" x14ac:dyDescent="0.25">
      <c r="A148" s="18"/>
      <c r="B148" s="19"/>
      <c r="C148" s="18"/>
      <c r="D148" s="18">
        <v>2021</v>
      </c>
      <c r="E148" s="18"/>
      <c r="F148" s="20">
        <v>0.24743388174758468</v>
      </c>
      <c r="G148" s="20">
        <v>0.49161396458009093</v>
      </c>
      <c r="H148" s="20">
        <v>0.4338389309776437</v>
      </c>
      <c r="I148" s="20">
        <v>0.78971990445031481</v>
      </c>
      <c r="J148" s="20">
        <v>3.822205040571701</v>
      </c>
      <c r="K148" s="23">
        <f t="shared" si="27"/>
        <v>5.7848117223273352</v>
      </c>
      <c r="U148" s="5"/>
      <c r="V148" s="5"/>
      <c r="Y148" s="5"/>
      <c r="Z148" s="5"/>
      <c r="AA148" s="5"/>
    </row>
    <row r="149" spans="1:27" x14ac:dyDescent="0.25">
      <c r="A149" s="18"/>
      <c r="B149" s="19"/>
      <c r="C149" s="18"/>
      <c r="D149" s="18">
        <v>2022</v>
      </c>
      <c r="E149" s="18"/>
      <c r="F149" s="20">
        <v>0.15447213257163303</v>
      </c>
      <c r="G149" s="20">
        <v>0.38105424518997755</v>
      </c>
      <c r="H149" s="20">
        <v>0.28966803293159077</v>
      </c>
      <c r="I149" s="20">
        <v>0.43851467031211461</v>
      </c>
      <c r="J149" s="20">
        <v>2.9001554806269283</v>
      </c>
      <c r="K149" s="23">
        <f t="shared" si="27"/>
        <v>4.1638645616322441</v>
      </c>
      <c r="U149" s="5"/>
      <c r="V149" s="5"/>
      <c r="Y149" s="5"/>
      <c r="Z149" s="5"/>
      <c r="AA149" s="5"/>
    </row>
    <row r="150" spans="1:27" x14ac:dyDescent="0.25">
      <c r="A150" s="18"/>
      <c r="B150" s="19"/>
      <c r="C150" s="18"/>
      <c r="D150" s="18">
        <v>2023</v>
      </c>
      <c r="E150" s="18"/>
      <c r="F150" s="20">
        <v>0.15459569824492156</v>
      </c>
      <c r="G150" s="20">
        <v>0.35385022480294204</v>
      </c>
      <c r="H150" s="20">
        <v>0.2004155979397261</v>
      </c>
      <c r="I150" s="20">
        <v>0.3960860334694562</v>
      </c>
      <c r="J150" s="20">
        <v>2.9411687359123415</v>
      </c>
      <c r="K150" s="23">
        <f t="shared" si="27"/>
        <v>4.0461162903693877</v>
      </c>
      <c r="U150" s="5"/>
      <c r="V150" s="5"/>
      <c r="Y150" s="5"/>
      <c r="Z150" s="5"/>
      <c r="AA150" s="5"/>
    </row>
    <row r="151" spans="1:27" x14ac:dyDescent="0.25">
      <c r="A151" s="18" t="s">
        <v>54</v>
      </c>
      <c r="B151" s="19" t="s">
        <v>14</v>
      </c>
      <c r="C151" s="18" t="s">
        <v>28</v>
      </c>
      <c r="D151" s="18">
        <v>2019</v>
      </c>
      <c r="E151" s="18" t="s">
        <v>84</v>
      </c>
      <c r="F151" s="20">
        <v>0.34985282689581521</v>
      </c>
      <c r="G151" s="20">
        <v>0.6019288948455036</v>
      </c>
      <c r="H151" s="20">
        <v>0.29134706159118562</v>
      </c>
      <c r="I151" s="20">
        <v>0.86143546736858667</v>
      </c>
      <c r="J151" s="20">
        <v>1.2411102400778653</v>
      </c>
      <c r="K151" s="23">
        <f t="shared" si="27"/>
        <v>3.345674490778956</v>
      </c>
      <c r="U151" s="5"/>
      <c r="V151" s="5"/>
      <c r="Y151" s="5"/>
      <c r="Z151" s="5"/>
      <c r="AA151" s="5"/>
    </row>
    <row r="152" spans="1:27" x14ac:dyDescent="0.25">
      <c r="A152" s="18"/>
      <c r="B152" s="19"/>
      <c r="C152" s="18"/>
      <c r="D152" s="18">
        <v>2020</v>
      </c>
      <c r="E152" s="18"/>
      <c r="F152" s="20">
        <v>0.5834006673194102</v>
      </c>
      <c r="G152" s="20">
        <v>0.61084652815405593</v>
      </c>
      <c r="H152" s="20">
        <v>0.15524872382292271</v>
      </c>
      <c r="I152" s="20">
        <v>2.725115263569688</v>
      </c>
      <c r="J152" s="20">
        <v>1.075610697249147</v>
      </c>
      <c r="K152" s="23">
        <f t="shared" si="27"/>
        <v>5.1502218801152235</v>
      </c>
      <c r="U152" s="5"/>
      <c r="V152" s="5"/>
      <c r="Y152" s="5"/>
      <c r="Z152" s="5"/>
      <c r="AA152" s="5"/>
    </row>
    <row r="153" spans="1:27" x14ac:dyDescent="0.25">
      <c r="A153" s="18"/>
      <c r="B153" s="19"/>
      <c r="C153" s="18"/>
      <c r="D153" s="18">
        <v>2021</v>
      </c>
      <c r="E153" s="18"/>
      <c r="F153" s="20">
        <v>0.54476449937885951</v>
      </c>
      <c r="G153" s="20">
        <v>0.62164925943505511</v>
      </c>
      <c r="H153" s="20">
        <v>0.23577496150326321</v>
      </c>
      <c r="I153" s="20">
        <v>2.3566902416922684</v>
      </c>
      <c r="J153" s="20">
        <v>1.1074162571913906</v>
      </c>
      <c r="K153" s="23">
        <f t="shared" si="27"/>
        <v>4.8662952192008371</v>
      </c>
      <c r="U153" s="5"/>
      <c r="V153" s="5"/>
      <c r="Y153" s="5"/>
      <c r="Z153" s="5"/>
      <c r="AA153" s="5"/>
    </row>
    <row r="154" spans="1:27" x14ac:dyDescent="0.25">
      <c r="A154" s="18"/>
      <c r="B154" s="19"/>
      <c r="C154" s="18"/>
      <c r="D154" s="18">
        <v>2022</v>
      </c>
      <c r="E154" s="18"/>
      <c r="F154" s="20">
        <v>0.51702536252796294</v>
      </c>
      <c r="G154" s="20">
        <v>0.63372259150775256</v>
      </c>
      <c r="H154" s="20">
        <v>0.23929724174457714</v>
      </c>
      <c r="I154" s="20">
        <v>2.2131422904020694</v>
      </c>
      <c r="J154" s="20">
        <v>1.2302126529284791</v>
      </c>
      <c r="K154" s="23">
        <f t="shared" si="27"/>
        <v>4.8334001391108412</v>
      </c>
      <c r="U154" s="5"/>
      <c r="V154" s="5"/>
      <c r="Y154" s="5"/>
      <c r="Z154" s="5"/>
      <c r="AA154" s="5"/>
    </row>
    <row r="155" spans="1:27" x14ac:dyDescent="0.25">
      <c r="A155" s="18"/>
      <c r="B155" s="19"/>
      <c r="C155" s="18"/>
      <c r="D155" s="18">
        <v>2023</v>
      </c>
      <c r="E155" s="18"/>
      <c r="F155" s="20">
        <v>0.52828862768736184</v>
      </c>
      <c r="G155" s="20">
        <v>0.65419440537583995</v>
      </c>
      <c r="H155" s="20">
        <v>0.19022721184113589</v>
      </c>
      <c r="I155" s="20">
        <v>2.6207126101376024</v>
      </c>
      <c r="J155" s="20">
        <v>1.2892536222177573</v>
      </c>
      <c r="K155" s="23">
        <f t="shared" si="27"/>
        <v>5.282676477259697</v>
      </c>
      <c r="U155" s="5"/>
      <c r="V155" s="5"/>
      <c r="Y155" s="5"/>
      <c r="Z155" s="5"/>
      <c r="AA155" s="5"/>
    </row>
    <row r="156" spans="1:27" x14ac:dyDescent="0.25">
      <c r="A156" s="18" t="s">
        <v>55</v>
      </c>
      <c r="B156" s="19" t="s">
        <v>15</v>
      </c>
      <c r="C156" s="18" t="s">
        <v>29</v>
      </c>
      <c r="D156" s="18">
        <v>2019</v>
      </c>
      <c r="E156" s="18" t="s">
        <v>85</v>
      </c>
      <c r="F156" s="20">
        <v>0.28098658371748142</v>
      </c>
      <c r="G156" s="20">
        <v>5.4900299237810195E-2</v>
      </c>
      <c r="H156" s="20">
        <v>5.7085568592606592E-2</v>
      </c>
      <c r="I156" s="20">
        <v>1.7793826221317928</v>
      </c>
      <c r="J156" s="20">
        <v>1.0722407370661107</v>
      </c>
      <c r="K156" s="23">
        <f t="shared" si="27"/>
        <v>3.2445958107458015</v>
      </c>
      <c r="U156" s="5"/>
      <c r="V156" s="5"/>
      <c r="Y156" s="5"/>
      <c r="Z156" s="5"/>
      <c r="AA156" s="5"/>
    </row>
    <row r="157" spans="1:27" x14ac:dyDescent="0.25">
      <c r="A157" s="18"/>
      <c r="B157" s="19"/>
      <c r="C157" s="18"/>
      <c r="D157" s="18">
        <v>2020</v>
      </c>
      <c r="E157" s="18"/>
      <c r="F157" s="20">
        <v>0.38540243174738348</v>
      </c>
      <c r="G157" s="20">
        <v>4.1259059657297953E-2</v>
      </c>
      <c r="H157" s="20">
        <v>3.169176540125148E-2</v>
      </c>
      <c r="I157" s="20">
        <v>1.5732834069531043</v>
      </c>
      <c r="J157" s="20">
        <v>0.93522120611196125</v>
      </c>
      <c r="K157" s="23">
        <f t="shared" si="27"/>
        <v>2.9668578698709984</v>
      </c>
      <c r="U157" s="5"/>
      <c r="V157" s="5"/>
      <c r="Y157" s="5"/>
      <c r="Z157" s="5"/>
      <c r="AA157" s="5"/>
    </row>
    <row r="158" spans="1:27" x14ac:dyDescent="0.25">
      <c r="A158" s="18"/>
      <c r="B158" s="19"/>
      <c r="C158" s="18"/>
      <c r="D158" s="18">
        <v>2021</v>
      </c>
      <c r="E158" s="18"/>
      <c r="F158" s="20">
        <v>0.42644835834867151</v>
      </c>
      <c r="G158" s="20">
        <v>5.3131910590778368E-2</v>
      </c>
      <c r="H158" s="20">
        <v>2.4602205771784704E-2</v>
      </c>
      <c r="I158" s="20">
        <v>1.6931646066052104</v>
      </c>
      <c r="J158" s="20">
        <v>0.95474925269109134</v>
      </c>
      <c r="K158" s="23">
        <f t="shared" si="27"/>
        <v>3.1520963340075361</v>
      </c>
      <c r="U158" s="5"/>
      <c r="V158" s="5"/>
      <c r="Y158" s="5"/>
      <c r="Z158" s="5"/>
      <c r="AA158" s="5"/>
    </row>
    <row r="159" spans="1:27" x14ac:dyDescent="0.25">
      <c r="A159" s="18"/>
      <c r="B159" s="18"/>
      <c r="C159" s="18"/>
      <c r="D159" s="18">
        <v>2022</v>
      </c>
      <c r="E159" s="18"/>
      <c r="F159" s="20">
        <v>0.36257353398704462</v>
      </c>
      <c r="G159" s="20">
        <v>7.3768254440955319E-2</v>
      </c>
      <c r="H159" s="20">
        <v>2.248638411214755E-2</v>
      </c>
      <c r="I159" s="20">
        <v>1.4331462820144529</v>
      </c>
      <c r="J159" s="20">
        <v>1.2575235908483489</v>
      </c>
      <c r="K159" s="23">
        <f t="shared" si="27"/>
        <v>3.1494980454029493</v>
      </c>
      <c r="U159" s="5"/>
      <c r="V159" s="5"/>
      <c r="Y159" s="5"/>
      <c r="Z159" s="5"/>
      <c r="AA159" s="5"/>
    </row>
    <row r="160" spans="1:27" x14ac:dyDescent="0.25">
      <c r="A160" s="18"/>
      <c r="B160" s="18"/>
      <c r="C160" s="18"/>
      <c r="D160" s="18">
        <v>2023</v>
      </c>
      <c r="E160" s="18"/>
      <c r="F160" s="20">
        <v>0.32157517443733447</v>
      </c>
      <c r="G160" s="20">
        <v>8.080688937816187E-2</v>
      </c>
      <c r="H160" s="20">
        <v>2.5685966904133353E-2</v>
      </c>
      <c r="I160" s="20">
        <v>1.3404707040365278</v>
      </c>
      <c r="J160" s="20">
        <v>1.4549742829251295</v>
      </c>
      <c r="K160" s="23">
        <f t="shared" si="27"/>
        <v>3.2235130176812872</v>
      </c>
      <c r="U160" s="5"/>
      <c r="V160" s="5"/>
      <c r="Y160" s="5"/>
      <c r="Z160" s="5"/>
      <c r="AA160" s="5"/>
    </row>
    <row r="161" spans="1:27" x14ac:dyDescent="0.25">
      <c r="A161" s="18" t="s">
        <v>56</v>
      </c>
      <c r="B161" s="18" t="s">
        <v>30</v>
      </c>
      <c r="C161" s="18" t="s">
        <v>31</v>
      </c>
      <c r="D161" s="18">
        <v>2019</v>
      </c>
      <c r="E161" s="18" t="s">
        <v>84</v>
      </c>
      <c r="F161" s="20">
        <v>-0.22435342881572984</v>
      </c>
      <c r="G161" s="20">
        <v>0.49462482945365754</v>
      </c>
      <c r="H161" s="20">
        <v>0.27171818847788515</v>
      </c>
      <c r="I161" s="20">
        <v>9.6776964300477053E-2</v>
      </c>
      <c r="J161" s="20">
        <v>2.2651344257197885</v>
      </c>
      <c r="K161" s="23">
        <f t="shared" si="27"/>
        <v>2.9039009791360781</v>
      </c>
      <c r="U161" s="5"/>
      <c r="V161" s="5"/>
      <c r="Y161" s="5"/>
      <c r="Z161" s="5"/>
      <c r="AA161" s="5"/>
    </row>
    <row r="162" spans="1:27" x14ac:dyDescent="0.25">
      <c r="A162" s="18"/>
      <c r="B162" s="18"/>
      <c r="C162" s="18"/>
      <c r="D162" s="18">
        <v>2020</v>
      </c>
      <c r="E162" s="18"/>
      <c r="F162" s="20">
        <v>-0.32665913019611298</v>
      </c>
      <c r="G162" s="20">
        <v>0.52636985033403083</v>
      </c>
      <c r="H162" s="20">
        <v>0.29827376543367257</v>
      </c>
      <c r="I162" s="20">
        <v>2.5623234854686223E-2</v>
      </c>
      <c r="J162" s="20">
        <v>1.4957493729646154</v>
      </c>
      <c r="K162" s="23">
        <f t="shared" si="27"/>
        <v>2.0193570933908922</v>
      </c>
      <c r="U162" s="5"/>
      <c r="V162" s="5"/>
      <c r="Y162" s="5"/>
      <c r="Z162" s="5"/>
      <c r="AA162" s="5"/>
    </row>
    <row r="163" spans="1:27" x14ac:dyDescent="0.25">
      <c r="A163" s="18"/>
      <c r="B163" s="18"/>
      <c r="C163" s="18"/>
      <c r="D163" s="18">
        <v>2021</v>
      </c>
      <c r="E163" s="18"/>
      <c r="F163" s="20">
        <v>-9.7849602020261092E-2</v>
      </c>
      <c r="G163" s="20">
        <v>0.60586906148344</v>
      </c>
      <c r="H163" s="20">
        <v>0.22346461274601717</v>
      </c>
      <c r="I163" s="20">
        <v>8.6236065520551353E-2</v>
      </c>
      <c r="J163" s="20">
        <v>1.4310803511373431</v>
      </c>
      <c r="K163" s="23">
        <f t="shared" si="27"/>
        <v>2.2488004888670905</v>
      </c>
      <c r="U163" s="5"/>
      <c r="V163" s="5"/>
      <c r="Y163" s="5"/>
      <c r="Z163" s="5"/>
      <c r="AA163" s="5"/>
    </row>
    <row r="164" spans="1:27" x14ac:dyDescent="0.25">
      <c r="A164" s="18"/>
      <c r="B164" s="18"/>
      <c r="C164" s="18"/>
      <c r="D164" s="18">
        <v>2022</v>
      </c>
      <c r="E164" s="18"/>
      <c r="F164" s="20">
        <v>-0.23955257656073348</v>
      </c>
      <c r="G164" s="20">
        <v>0.89919349959351313</v>
      </c>
      <c r="H164" s="20">
        <v>0.34616915609541249</v>
      </c>
      <c r="I164" s="20">
        <v>2.7525343658517307E-2</v>
      </c>
      <c r="J164" s="20">
        <v>1.8541001793720315</v>
      </c>
      <c r="K164" s="23">
        <f t="shared" si="27"/>
        <v>2.8874356021587406</v>
      </c>
      <c r="U164" s="5"/>
      <c r="V164" s="5"/>
      <c r="Y164" s="5"/>
      <c r="Z164" s="5"/>
      <c r="AA164" s="5"/>
    </row>
    <row r="165" spans="1:27" x14ac:dyDescent="0.25">
      <c r="A165" s="18"/>
      <c r="B165" s="18"/>
      <c r="C165" s="18"/>
      <c r="D165" s="18">
        <v>2023</v>
      </c>
      <c r="E165" s="18"/>
      <c r="F165" s="20">
        <v>-0.17960135747824085</v>
      </c>
      <c r="G165" s="20">
        <v>1.0349108516423915</v>
      </c>
      <c r="H165" s="20">
        <v>0.24136450289966271</v>
      </c>
      <c r="I165" s="20">
        <v>4.5972522272546244E-2</v>
      </c>
      <c r="J165" s="20">
        <v>1.8989102716549251</v>
      </c>
      <c r="K165" s="23">
        <f t="shared" si="27"/>
        <v>3.0415567909912848</v>
      </c>
      <c r="U165" s="5"/>
      <c r="V165" s="5"/>
      <c r="Y165" s="5"/>
      <c r="Z165" s="5"/>
      <c r="AA165" s="5"/>
    </row>
    <row r="166" spans="1:27" x14ac:dyDescent="0.25">
      <c r="A166" s="18" t="s">
        <v>57</v>
      </c>
      <c r="B166" s="18" t="s">
        <v>32</v>
      </c>
      <c r="C166" s="18" t="s">
        <v>33</v>
      </c>
      <c r="D166" s="18">
        <v>2019</v>
      </c>
      <c r="E166" s="18" t="s">
        <v>85</v>
      </c>
      <c r="F166" s="20">
        <v>0.74830528873823832</v>
      </c>
      <c r="G166" s="20">
        <v>0.75074202987797933</v>
      </c>
      <c r="H166" s="20">
        <v>0.31013868272091194</v>
      </c>
      <c r="I166" s="20">
        <v>1.8027090235456507</v>
      </c>
      <c r="J166" s="20">
        <v>1.5749937334349109</v>
      </c>
      <c r="K166" s="23">
        <f t="shared" si="27"/>
        <v>5.186888758317691</v>
      </c>
      <c r="U166" s="5"/>
      <c r="V166" s="5"/>
      <c r="Y166" s="5"/>
      <c r="Z166" s="5"/>
      <c r="AA166" s="5"/>
    </row>
    <row r="167" spans="1:27" x14ac:dyDescent="0.25">
      <c r="A167" s="18"/>
      <c r="B167" s="18"/>
      <c r="C167" s="18"/>
      <c r="D167" s="18">
        <v>2020</v>
      </c>
      <c r="E167" s="18"/>
      <c r="F167" s="20">
        <v>0.89157549219794063</v>
      </c>
      <c r="G167" s="20">
        <v>0.76238558427453218</v>
      </c>
      <c r="H167" s="20">
        <v>0.65723645086964333</v>
      </c>
      <c r="I167" s="20">
        <v>2.8067405836374886</v>
      </c>
      <c r="J167" s="20">
        <v>0.28756301348972646</v>
      </c>
      <c r="K167" s="23">
        <f t="shared" si="27"/>
        <v>5.405501124469331</v>
      </c>
      <c r="U167" s="5"/>
      <c r="V167" s="5"/>
      <c r="Y167" s="5"/>
      <c r="Z167" s="5"/>
      <c r="AA167" s="5"/>
    </row>
    <row r="168" spans="1:27" x14ac:dyDescent="0.25">
      <c r="A168" s="18"/>
      <c r="B168" s="18"/>
      <c r="C168" s="18"/>
      <c r="D168" s="18">
        <v>2021</v>
      </c>
      <c r="E168" s="18"/>
      <c r="F168" s="20">
        <v>0.92382488614506841</v>
      </c>
      <c r="G168" s="20">
        <v>0.77475268654352003</v>
      </c>
      <c r="H168" s="20">
        <v>0.41707859064013131</v>
      </c>
      <c r="I168" s="20">
        <v>4.2248034493158499</v>
      </c>
      <c r="J168" s="20">
        <v>9.1721413666063289E-2</v>
      </c>
      <c r="K168" s="23">
        <f t="shared" si="27"/>
        <v>6.4321810263106327</v>
      </c>
      <c r="Y168" s="5"/>
      <c r="Z168" s="5"/>
      <c r="AA168" s="5"/>
    </row>
    <row r="169" spans="1:27" x14ac:dyDescent="0.25">
      <c r="A169" s="18"/>
      <c r="B169" s="18"/>
      <c r="C169" s="18"/>
      <c r="D169" s="18">
        <v>2022</v>
      </c>
      <c r="E169" s="18"/>
      <c r="F169" s="20">
        <v>0.58492224095052847</v>
      </c>
      <c r="G169" s="20">
        <v>0.51908670480904051</v>
      </c>
      <c r="H169" s="20">
        <v>0.21383419075266183</v>
      </c>
      <c r="I169" s="20">
        <v>0.9594017227970979</v>
      </c>
      <c r="J169" s="20">
        <v>0.32697857073425635</v>
      </c>
      <c r="K169" s="23">
        <f t="shared" si="27"/>
        <v>2.6042234300435849</v>
      </c>
      <c r="Y169" s="5"/>
      <c r="Z169" s="5"/>
      <c r="AA169" s="5"/>
    </row>
    <row r="170" spans="1:27" x14ac:dyDescent="0.25">
      <c r="A170" s="18"/>
      <c r="B170" s="18"/>
      <c r="C170" s="18"/>
      <c r="D170" s="18">
        <v>2023</v>
      </c>
      <c r="E170" s="18"/>
      <c r="F170" s="20">
        <v>0.64415445027341134</v>
      </c>
      <c r="G170" s="20">
        <v>0.55108919503917186</v>
      </c>
      <c r="H170" s="20">
        <v>9.7237934516085395E-2</v>
      </c>
      <c r="I170" s="20">
        <v>1.157317743107569</v>
      </c>
      <c r="J170" s="20">
        <v>0.78689603269753949</v>
      </c>
      <c r="K170" s="23">
        <f t="shared" si="27"/>
        <v>3.2366953556337767</v>
      </c>
      <c r="Y170" s="5"/>
      <c r="Z170" s="5"/>
      <c r="AA170" s="5"/>
    </row>
    <row r="171" spans="1:27" x14ac:dyDescent="0.25">
      <c r="A171" s="18" t="s">
        <v>58</v>
      </c>
      <c r="B171" s="18" t="s">
        <v>34</v>
      </c>
      <c r="C171" s="18" t="s">
        <v>35</v>
      </c>
      <c r="D171" s="18">
        <v>2019</v>
      </c>
      <c r="E171" s="18" t="s">
        <v>85</v>
      </c>
      <c r="F171" s="20">
        <v>-0.12877994186660391</v>
      </c>
      <c r="G171" s="20">
        <v>4.9647995972479417E-2</v>
      </c>
      <c r="H171" s="20">
        <v>2.9595746129589796E-2</v>
      </c>
      <c r="I171" s="20">
        <v>0.15781036433343576</v>
      </c>
      <c r="J171" s="20">
        <v>0.41646475419374612</v>
      </c>
      <c r="K171" s="23">
        <f t="shared" si="27"/>
        <v>0.52473891876264722</v>
      </c>
      <c r="Y171" s="5"/>
      <c r="Z171" s="5"/>
      <c r="AA171" s="5"/>
    </row>
    <row r="172" spans="1:27" x14ac:dyDescent="0.25">
      <c r="A172" s="18"/>
      <c r="B172" s="18"/>
      <c r="C172" s="18"/>
      <c r="D172" s="18">
        <v>2020</v>
      </c>
      <c r="E172" s="18"/>
      <c r="F172" s="20">
        <v>-0.14503506247597128</v>
      </c>
      <c r="G172" s="20">
        <v>2.3864352317769094E-2</v>
      </c>
      <c r="H172" s="20">
        <v>3.0195196700345216E-2</v>
      </c>
      <c r="I172" s="20">
        <v>0.21376565656741534</v>
      </c>
      <c r="J172" s="20">
        <v>0.31462166938813629</v>
      </c>
      <c r="K172" s="23">
        <f t="shared" si="27"/>
        <v>0.43741181249769467</v>
      </c>
      <c r="Y172" s="5"/>
      <c r="Z172" s="5"/>
      <c r="AA172" s="5"/>
    </row>
    <row r="173" spans="1:27" x14ac:dyDescent="0.25">
      <c r="A173" s="18"/>
      <c r="B173" s="18"/>
      <c r="C173" s="18"/>
      <c r="D173" s="18">
        <v>2021</v>
      </c>
      <c r="E173" s="18"/>
      <c r="F173" s="20">
        <v>-0.17764938927878249</v>
      </c>
      <c r="G173" s="20">
        <v>1.4937893063148336E-2</v>
      </c>
      <c r="H173" s="20">
        <v>3.6600116557809867E-4</v>
      </c>
      <c r="I173" s="20">
        <v>0.20189253372499968</v>
      </c>
      <c r="J173" s="20">
        <v>0.37580633262939772</v>
      </c>
      <c r="K173" s="23">
        <f t="shared" si="27"/>
        <v>0.41535337130434136</v>
      </c>
      <c r="Y173" s="5"/>
      <c r="Z173" s="5"/>
      <c r="AA173" s="5"/>
    </row>
    <row r="174" spans="1:27" x14ac:dyDescent="0.25">
      <c r="A174" s="18"/>
      <c r="B174" s="18"/>
      <c r="C174" s="18"/>
      <c r="D174" s="18">
        <v>2022</v>
      </c>
      <c r="E174" s="18"/>
      <c r="F174" s="20">
        <v>-0.15727677091443257</v>
      </c>
      <c r="G174" s="20">
        <v>2.3687231077870772E-2</v>
      </c>
      <c r="H174" s="20">
        <v>5.2832969054889094E-2</v>
      </c>
      <c r="I174" s="20">
        <v>0.19641487798371013</v>
      </c>
      <c r="J174" s="20">
        <v>0.44532855283590228</v>
      </c>
      <c r="K174" s="23">
        <f t="shared" ref="K174:K205" si="28">SUM(F174:J174)</f>
        <v>0.56098686003793974</v>
      </c>
      <c r="Y174" s="5"/>
      <c r="Z174" s="5"/>
      <c r="AA174" s="5"/>
    </row>
    <row r="175" spans="1:27" x14ac:dyDescent="0.25">
      <c r="A175" s="18"/>
      <c r="B175" s="18"/>
      <c r="C175" s="18"/>
      <c r="D175" s="18">
        <v>2023</v>
      </c>
      <c r="E175" s="18"/>
      <c r="F175" s="20">
        <v>-7.2242249500520772E-2</v>
      </c>
      <c r="G175" s="20">
        <v>3.4660213770465992E-2</v>
      </c>
      <c r="H175" s="20">
        <v>5.6415827271027071E-2</v>
      </c>
      <c r="I175" s="20">
        <v>0.19566810197776482</v>
      </c>
      <c r="J175" s="20">
        <v>0.45924581060375796</v>
      </c>
      <c r="K175" s="23">
        <f t="shared" si="28"/>
        <v>0.67374770412249507</v>
      </c>
      <c r="Y175" s="5"/>
      <c r="Z175" s="5"/>
      <c r="AA175" s="5"/>
    </row>
    <row r="176" spans="1:27" x14ac:dyDescent="0.25">
      <c r="A176" s="18" t="s">
        <v>59</v>
      </c>
      <c r="B176" s="18" t="s">
        <v>36</v>
      </c>
      <c r="C176" s="18" t="s">
        <v>37</v>
      </c>
      <c r="D176" s="18">
        <v>2019</v>
      </c>
      <c r="E176" s="18" t="s">
        <v>85</v>
      </c>
      <c r="F176" s="20">
        <v>0.48384251231739328</v>
      </c>
      <c r="G176" s="20">
        <v>0.12899385668694588</v>
      </c>
      <c r="H176" s="20">
        <v>0.38602567057592613</v>
      </c>
      <c r="I176" s="20">
        <v>0.48283620317540576</v>
      </c>
      <c r="J176" s="20">
        <v>1.3294739428993587</v>
      </c>
      <c r="K176" s="23">
        <f t="shared" si="28"/>
        <v>2.8111721856550296</v>
      </c>
      <c r="Y176" s="5"/>
      <c r="Z176" s="5"/>
      <c r="AA176" s="5"/>
    </row>
    <row r="177" spans="1:27" x14ac:dyDescent="0.25">
      <c r="A177" s="18"/>
      <c r="B177" s="18"/>
      <c r="C177" s="18"/>
      <c r="D177" s="18">
        <v>2020</v>
      </c>
      <c r="E177" s="18"/>
      <c r="F177" s="20">
        <v>0.46434613593178764</v>
      </c>
      <c r="G177" s="20">
        <v>0.13519953163669329</v>
      </c>
      <c r="H177" s="20">
        <v>0.28130848703120037</v>
      </c>
      <c r="I177" s="20">
        <v>0.52306446644784077</v>
      </c>
      <c r="J177" s="20">
        <v>1.073499764298653</v>
      </c>
      <c r="K177" s="23">
        <f t="shared" si="28"/>
        <v>2.4774183853461751</v>
      </c>
      <c r="Y177" s="5"/>
      <c r="Z177" s="5"/>
      <c r="AA177" s="5"/>
    </row>
    <row r="178" spans="1:27" x14ac:dyDescent="0.25">
      <c r="A178" s="18"/>
      <c r="B178" s="18"/>
      <c r="C178" s="18"/>
      <c r="D178" s="18">
        <v>2021</v>
      </c>
      <c r="E178" s="18"/>
      <c r="F178" s="20">
        <v>0.59860625139723478</v>
      </c>
      <c r="G178" s="20">
        <v>0.22025192805461208</v>
      </c>
      <c r="H178" s="20">
        <v>0.27237420048009492</v>
      </c>
      <c r="I178" s="20">
        <v>0.64321515211319324</v>
      </c>
      <c r="J178" s="20">
        <v>1.1335305562956655</v>
      </c>
      <c r="K178" s="23">
        <f t="shared" si="28"/>
        <v>2.8679780883408004</v>
      </c>
      <c r="Y178" s="5"/>
      <c r="Z178" s="5"/>
      <c r="AA178" s="5"/>
    </row>
    <row r="179" spans="1:27" x14ac:dyDescent="0.25">
      <c r="A179" s="18"/>
      <c r="B179" s="18"/>
      <c r="C179" s="18"/>
      <c r="D179" s="18">
        <v>2022</v>
      </c>
      <c r="E179" s="18"/>
      <c r="F179" s="20">
        <v>0.70964889006251253</v>
      </c>
      <c r="G179" s="20">
        <v>0.32672157891066222</v>
      </c>
      <c r="H179" s="20">
        <v>0.402553666955141</v>
      </c>
      <c r="I179" s="20">
        <v>0.73655225192495288</v>
      </c>
      <c r="J179" s="20">
        <v>1.0921886346176253</v>
      </c>
      <c r="K179" s="23">
        <f t="shared" si="28"/>
        <v>3.2676650224708941</v>
      </c>
      <c r="Y179" s="5"/>
      <c r="Z179" s="5"/>
      <c r="AA179" s="5"/>
    </row>
    <row r="180" spans="1:27" x14ac:dyDescent="0.25">
      <c r="A180" s="18"/>
      <c r="B180" s="18"/>
      <c r="C180" s="18"/>
      <c r="D180" s="18">
        <v>2023</v>
      </c>
      <c r="E180" s="18"/>
      <c r="F180" s="20">
        <v>0.95252468031322357</v>
      </c>
      <c r="G180" s="20">
        <v>0.37047626003713058</v>
      </c>
      <c r="H180" s="20">
        <v>0.19352283425771594</v>
      </c>
      <c r="I180" s="20">
        <v>1.6295623693994101</v>
      </c>
      <c r="J180" s="20">
        <v>0.95522059043044871</v>
      </c>
      <c r="K180" s="23">
        <f t="shared" si="28"/>
        <v>4.1013067344379284</v>
      </c>
      <c r="Y180" s="5"/>
      <c r="Z180" s="5"/>
      <c r="AA180" s="5"/>
    </row>
    <row r="181" spans="1:27" x14ac:dyDescent="0.25">
      <c r="A181" s="18" t="s">
        <v>60</v>
      </c>
      <c r="B181" s="18" t="s">
        <v>67</v>
      </c>
      <c r="C181" s="18" t="s">
        <v>68</v>
      </c>
      <c r="D181" s="18">
        <v>2019</v>
      </c>
      <c r="E181" s="18" t="s">
        <v>85</v>
      </c>
      <c r="F181" s="20">
        <v>5.9293671063296714E-2</v>
      </c>
      <c r="G181" s="20">
        <v>0.10613839612971643</v>
      </c>
      <c r="H181" s="20">
        <v>0.10044169455176055</v>
      </c>
      <c r="I181" s="20">
        <v>1.682351064966868</v>
      </c>
      <c r="J181" s="20">
        <v>1.3636195959714141</v>
      </c>
      <c r="K181" s="23">
        <f t="shared" si="28"/>
        <v>3.3118444226830559</v>
      </c>
      <c r="Y181" s="5"/>
      <c r="Z181" s="5"/>
      <c r="AA181" s="5"/>
    </row>
    <row r="182" spans="1:27" x14ac:dyDescent="0.25">
      <c r="A182" s="18"/>
      <c r="B182" s="18"/>
      <c r="C182" s="18"/>
      <c r="D182" s="18">
        <v>2020</v>
      </c>
      <c r="E182" s="18"/>
      <c r="F182" s="20">
        <v>5.3985702779519341E-2</v>
      </c>
      <c r="G182" s="20">
        <v>0.12617755399138883</v>
      </c>
      <c r="H182" s="20">
        <v>8.7524545648404978E-2</v>
      </c>
      <c r="I182" s="20">
        <v>1.6602416039198709</v>
      </c>
      <c r="J182" s="20">
        <v>0.80321671100711201</v>
      </c>
      <c r="K182" s="23">
        <f t="shared" si="28"/>
        <v>2.7311461173462961</v>
      </c>
      <c r="Y182" s="5"/>
      <c r="Z182" s="5"/>
      <c r="AA182" s="5"/>
    </row>
    <row r="183" spans="1:27" x14ac:dyDescent="0.25">
      <c r="A183" s="18"/>
      <c r="B183" s="18"/>
      <c r="C183" s="18"/>
      <c r="D183" s="18">
        <v>2021</v>
      </c>
      <c r="E183" s="18"/>
      <c r="F183" s="20">
        <v>0.30043365472198608</v>
      </c>
      <c r="G183" s="20">
        <v>0.13985192207711636</v>
      </c>
      <c r="H183" s="20">
        <v>0.15195810926486697</v>
      </c>
      <c r="I183" s="20">
        <v>0.79931743067495464</v>
      </c>
      <c r="J183" s="20">
        <v>0.6836767242498123</v>
      </c>
      <c r="K183" s="23">
        <f t="shared" si="28"/>
        <v>2.0752378409887364</v>
      </c>
      <c r="Y183" s="5"/>
      <c r="Z183" s="5"/>
      <c r="AA183" s="5"/>
    </row>
    <row r="184" spans="1:27" x14ac:dyDescent="0.25">
      <c r="A184" s="18"/>
      <c r="B184" s="21"/>
      <c r="C184" s="21"/>
      <c r="D184" s="18">
        <v>2022</v>
      </c>
      <c r="E184" s="18"/>
      <c r="F184" s="20">
        <v>0.30898778052581155</v>
      </c>
      <c r="G184" s="20">
        <v>0.14856325473188833</v>
      </c>
      <c r="H184" s="20">
        <v>9.1635117053327025E-2</v>
      </c>
      <c r="I184" s="20">
        <v>0.67665530039569088</v>
      </c>
      <c r="J184" s="20">
        <v>0.81088105402600463</v>
      </c>
      <c r="K184" s="23">
        <f t="shared" si="28"/>
        <v>2.0367225067327226</v>
      </c>
      <c r="Y184" s="5"/>
      <c r="Z184" s="5"/>
      <c r="AA184" s="5"/>
    </row>
    <row r="185" spans="1:27" x14ac:dyDescent="0.25">
      <c r="A185" s="18"/>
      <c r="B185" s="21"/>
      <c r="C185" s="21"/>
      <c r="D185" s="18">
        <v>2023</v>
      </c>
      <c r="E185" s="18"/>
      <c r="F185" s="20">
        <v>0.62027467868658415</v>
      </c>
      <c r="G185" s="20">
        <v>0.1704924573247677</v>
      </c>
      <c r="H185" s="20">
        <v>8.3285507400770176E-2</v>
      </c>
      <c r="I185" s="20">
        <v>0.86339336565623936</v>
      </c>
      <c r="J185" s="20">
        <v>1.092823091931814</v>
      </c>
      <c r="K185" s="23">
        <f t="shared" si="28"/>
        <v>2.8302691010001757</v>
      </c>
      <c r="Y185" s="5"/>
      <c r="Z185" s="5"/>
      <c r="AA185" s="5"/>
    </row>
    <row r="186" spans="1:27" x14ac:dyDescent="0.25">
      <c r="A186" s="18" t="s">
        <v>61</v>
      </c>
      <c r="B186" s="18" t="s">
        <v>38</v>
      </c>
      <c r="C186" s="18" t="s">
        <v>69</v>
      </c>
      <c r="D186" s="18">
        <v>2019</v>
      </c>
      <c r="E186" s="18" t="s">
        <v>87</v>
      </c>
      <c r="F186" s="20">
        <v>9.9431847694178468E-2</v>
      </c>
      <c r="G186" s="20">
        <v>0.14113062622667077</v>
      </c>
      <c r="H186" s="20">
        <v>5.2646140507998263E-2</v>
      </c>
      <c r="I186" s="20">
        <v>0.25647829033811004</v>
      </c>
      <c r="J186" s="20">
        <v>1.8345781076026033</v>
      </c>
      <c r="K186" s="23">
        <f t="shared" si="28"/>
        <v>2.3842650123695606</v>
      </c>
      <c r="Y186" s="5"/>
      <c r="Z186" s="5"/>
      <c r="AA186" s="5"/>
    </row>
    <row r="187" spans="1:27" x14ac:dyDescent="0.25">
      <c r="A187" s="18"/>
      <c r="B187" s="18"/>
      <c r="C187" s="18"/>
      <c r="D187" s="18">
        <v>2020</v>
      </c>
      <c r="E187" s="18"/>
      <c r="F187" s="20">
        <v>5.6515112704118936E-2</v>
      </c>
      <c r="G187" s="20">
        <v>0.13695898830896097</v>
      </c>
      <c r="H187" s="20">
        <v>4.9722406665766258E-2</v>
      </c>
      <c r="I187" s="20">
        <v>0.22149824067798043</v>
      </c>
      <c r="J187" s="20">
        <v>1.6621723929326326</v>
      </c>
      <c r="K187" s="23">
        <f t="shared" si="28"/>
        <v>2.1268671412894591</v>
      </c>
      <c r="Y187" s="5"/>
      <c r="Z187" s="5"/>
      <c r="AA187" s="5"/>
    </row>
    <row r="188" spans="1:27" x14ac:dyDescent="0.25">
      <c r="A188" s="18"/>
      <c r="B188" s="18"/>
      <c r="C188" s="18"/>
      <c r="D188" s="18">
        <v>2021</v>
      </c>
      <c r="E188" s="18"/>
      <c r="F188" s="20">
        <v>5.9704012333507667E-2</v>
      </c>
      <c r="G188" s="20">
        <v>0.15595447674203319</v>
      </c>
      <c r="H188" s="20">
        <v>0.11176955256485657</v>
      </c>
      <c r="I188" s="20">
        <v>0.2178085106165778</v>
      </c>
      <c r="J188" s="20">
        <v>1.6738635789874192</v>
      </c>
      <c r="K188" s="23">
        <f t="shared" si="28"/>
        <v>2.2191001312443945</v>
      </c>
      <c r="Y188" s="5"/>
      <c r="Z188" s="5"/>
      <c r="AA188" s="5"/>
    </row>
    <row r="189" spans="1:27" x14ac:dyDescent="0.25">
      <c r="A189" s="18"/>
      <c r="B189" s="18"/>
      <c r="C189" s="18"/>
      <c r="D189" s="18">
        <v>2022</v>
      </c>
      <c r="E189" s="18"/>
      <c r="F189" s="20">
        <v>3.2685211798107752E-2</v>
      </c>
      <c r="G189" s="20">
        <v>0.16742815699712749</v>
      </c>
      <c r="H189" s="20">
        <v>0.11593680382188935</v>
      </c>
      <c r="I189" s="20">
        <v>0.20947176280983831</v>
      </c>
      <c r="J189" s="20">
        <v>1.6014957488963441E-3</v>
      </c>
      <c r="K189" s="23">
        <f t="shared" si="28"/>
        <v>0.52712343117585925</v>
      </c>
      <c r="Y189" s="5"/>
      <c r="Z189" s="5"/>
      <c r="AA189" s="5"/>
    </row>
    <row r="190" spans="1:27" x14ac:dyDescent="0.25">
      <c r="A190" s="18"/>
      <c r="B190" s="18"/>
      <c r="C190" s="18"/>
      <c r="D190" s="18">
        <v>2023</v>
      </c>
      <c r="E190" s="18"/>
      <c r="F190" s="20">
        <v>3.3283021328169328E-2</v>
      </c>
      <c r="G190" s="20">
        <v>0.16032201902310583</v>
      </c>
      <c r="H190" s="20">
        <v>7.5747554830016439E-2</v>
      </c>
      <c r="I190" s="20">
        <v>0.26877148848761812</v>
      </c>
      <c r="J190" s="20">
        <v>1.454122569936358</v>
      </c>
      <c r="K190" s="23">
        <f t="shared" si="28"/>
        <v>1.9922466536052679</v>
      </c>
      <c r="Y190" s="5"/>
      <c r="Z190" s="5"/>
      <c r="AA190" s="5"/>
    </row>
    <row r="191" spans="1:27" x14ac:dyDescent="0.25">
      <c r="A191" s="18" t="s">
        <v>62</v>
      </c>
      <c r="B191" s="18" t="s">
        <v>39</v>
      </c>
      <c r="C191" s="18" t="s">
        <v>40</v>
      </c>
      <c r="D191" s="18">
        <v>2019</v>
      </c>
      <c r="E191" s="18" t="s">
        <v>85</v>
      </c>
      <c r="F191" s="20">
        <v>-6.2133203569277171</v>
      </c>
      <c r="G191" s="20">
        <v>80.921577532257984</v>
      </c>
      <c r="H191" s="20">
        <v>2.466822326211922</v>
      </c>
      <c r="I191" s="20">
        <v>-0.57866291184306184</v>
      </c>
      <c r="J191" s="20">
        <v>7.0856939927223221</v>
      </c>
      <c r="K191" s="23">
        <f t="shared" si="28"/>
        <v>83.682110582421444</v>
      </c>
      <c r="Y191" s="5"/>
      <c r="Z191" s="5"/>
      <c r="AA191" s="5"/>
    </row>
    <row r="192" spans="1:27" x14ac:dyDescent="0.25">
      <c r="A192" s="18"/>
      <c r="B192" s="18"/>
      <c r="C192" s="18"/>
      <c r="D192" s="18">
        <v>2020</v>
      </c>
      <c r="E192" s="18"/>
      <c r="F192" s="20">
        <v>-9.7256635794311688</v>
      </c>
      <c r="G192" s="20">
        <v>102.57315856415981</v>
      </c>
      <c r="H192" s="20">
        <v>8.240654675316776</v>
      </c>
      <c r="I192" s="20">
        <v>-0.58364932746523168</v>
      </c>
      <c r="J192" s="20">
        <v>4.4428544850374774</v>
      </c>
      <c r="K192" s="23">
        <f t="shared" si="28"/>
        <v>104.94735481761765</v>
      </c>
      <c r="Y192" s="5"/>
      <c r="Z192" s="5"/>
      <c r="AA192" s="5"/>
    </row>
    <row r="193" spans="1:27" x14ac:dyDescent="0.25">
      <c r="A193" s="18"/>
      <c r="B193" s="18"/>
      <c r="C193" s="18"/>
      <c r="D193" s="18">
        <v>2021</v>
      </c>
      <c r="E193" s="18"/>
      <c r="F193" s="20">
        <v>-15.238137789953377</v>
      </c>
      <c r="G193" s="20">
        <v>119.65838794232809</v>
      </c>
      <c r="H193" s="20">
        <v>5.2313058434158126</v>
      </c>
      <c r="I193" s="20">
        <v>-0.58619767705438985</v>
      </c>
      <c r="J193" s="20">
        <v>4.9014952006607597</v>
      </c>
      <c r="K193" s="23">
        <f t="shared" si="28"/>
        <v>113.96685351939689</v>
      </c>
      <c r="Y193" s="5"/>
      <c r="Z193" s="5"/>
      <c r="AA193" s="5"/>
    </row>
    <row r="194" spans="1:27" x14ac:dyDescent="0.25">
      <c r="A194" s="18"/>
      <c r="B194" s="18"/>
      <c r="C194" s="18"/>
      <c r="D194" s="18">
        <v>2022</v>
      </c>
      <c r="E194" s="18"/>
      <c r="F194" s="20">
        <v>-22.41330951760396</v>
      </c>
      <c r="G194" s="20">
        <v>127.98900406899128</v>
      </c>
      <c r="H194" s="20">
        <v>16.423709568944073</v>
      </c>
      <c r="I194" s="20">
        <v>-0.58639373941083328</v>
      </c>
      <c r="J194" s="20">
        <v>6.9102570707827971</v>
      </c>
      <c r="K194" s="23">
        <f t="shared" si="28"/>
        <v>128.32326745170334</v>
      </c>
      <c r="Y194" s="5"/>
      <c r="Z194" s="5"/>
      <c r="AA194" s="5"/>
    </row>
    <row r="195" spans="1:27" x14ac:dyDescent="0.25">
      <c r="A195" s="18"/>
      <c r="B195" s="18"/>
      <c r="C195" s="18"/>
      <c r="D195" s="18">
        <v>2023</v>
      </c>
      <c r="E195" s="18"/>
      <c r="F195" s="20">
        <v>-20.728972242321934</v>
      </c>
      <c r="G195" s="20">
        <v>106.88368534636288</v>
      </c>
      <c r="H195" s="20">
        <v>3.782815373310084</v>
      </c>
      <c r="I195" s="20">
        <v>-0.58405874728897766</v>
      </c>
      <c r="J195" s="20">
        <v>7.203527397664538</v>
      </c>
      <c r="K195" s="23">
        <f t="shared" si="28"/>
        <v>96.556997127726603</v>
      </c>
      <c r="Y195" s="5"/>
      <c r="Z195" s="5"/>
      <c r="AA195" s="5"/>
    </row>
    <row r="196" spans="1:27" x14ac:dyDescent="0.25">
      <c r="A196" s="18" t="s">
        <v>63</v>
      </c>
      <c r="B196" s="18" t="s">
        <v>41</v>
      </c>
      <c r="C196" s="18" t="s">
        <v>42</v>
      </c>
      <c r="D196" s="18">
        <v>2019</v>
      </c>
      <c r="E196" s="18" t="s">
        <v>85</v>
      </c>
      <c r="F196" s="20">
        <v>-42.673971705039527</v>
      </c>
      <c r="G196" s="20">
        <v>165.98594805414518</v>
      </c>
      <c r="H196" s="20">
        <v>14.867833698134593</v>
      </c>
      <c r="I196" s="20">
        <v>-0.59340584859523504</v>
      </c>
      <c r="J196" s="20">
        <v>28.823813119646498</v>
      </c>
      <c r="K196" s="23">
        <f t="shared" si="28"/>
        <v>166.41021731829153</v>
      </c>
      <c r="Y196" s="5"/>
      <c r="Z196" s="5"/>
      <c r="AA196" s="5"/>
    </row>
    <row r="197" spans="1:27" x14ac:dyDescent="0.25">
      <c r="A197" s="18"/>
      <c r="B197" s="18"/>
      <c r="C197" s="18"/>
      <c r="D197" s="18">
        <v>2020</v>
      </c>
      <c r="E197" s="18"/>
      <c r="F197" s="20">
        <v>-45.187258445117699</v>
      </c>
      <c r="G197" s="20">
        <v>136.06724661680391</v>
      </c>
      <c r="H197" s="20">
        <v>15.748054613301996</v>
      </c>
      <c r="I197" s="20">
        <v>-0.59209875680388602</v>
      </c>
      <c r="J197" s="20">
        <v>2.8890782867704474</v>
      </c>
      <c r="K197" s="23">
        <f t="shared" si="28"/>
        <v>108.92502231495477</v>
      </c>
      <c r="Y197" s="5"/>
      <c r="Z197" s="5"/>
      <c r="AA197" s="5"/>
    </row>
    <row r="198" spans="1:27" x14ac:dyDescent="0.25">
      <c r="A198" s="18"/>
      <c r="B198" s="18"/>
      <c r="C198" s="18"/>
      <c r="D198" s="18">
        <v>2021</v>
      </c>
      <c r="E198" s="18"/>
      <c r="F198" s="20">
        <v>-47.205494604634666</v>
      </c>
      <c r="G198" s="20">
        <v>113.7160663342209</v>
      </c>
      <c r="H198" s="20">
        <v>14.437488727013342</v>
      </c>
      <c r="I198" s="20">
        <v>-0.5907158772072364</v>
      </c>
      <c r="J198" s="20">
        <v>3.4468995868844634</v>
      </c>
      <c r="K198" s="23">
        <f t="shared" si="28"/>
        <v>83.804244166276817</v>
      </c>
      <c r="Y198" s="5"/>
      <c r="Z198" s="5"/>
      <c r="AA198" s="5"/>
    </row>
    <row r="199" spans="1:27" x14ac:dyDescent="0.25">
      <c r="A199" s="18"/>
      <c r="B199" s="18"/>
      <c r="C199" s="18"/>
      <c r="D199" s="18">
        <v>2022</v>
      </c>
      <c r="E199" s="18"/>
      <c r="F199" s="20">
        <v>-88.688253714762226</v>
      </c>
      <c r="G199" s="20">
        <v>177.34694517776606</v>
      </c>
      <c r="H199" s="20">
        <v>25.039293743171253</v>
      </c>
      <c r="I199" s="20">
        <v>-0.59410990669968644</v>
      </c>
      <c r="J199" s="20">
        <v>7.1282912173565824</v>
      </c>
      <c r="K199" s="23">
        <f t="shared" si="28"/>
        <v>120.23216651683198</v>
      </c>
      <c r="Y199" s="5"/>
      <c r="Z199" s="5"/>
      <c r="AA199" s="5"/>
    </row>
    <row r="200" spans="1:27" x14ac:dyDescent="0.25">
      <c r="A200" s="18"/>
      <c r="B200" s="18"/>
      <c r="C200" s="18"/>
      <c r="D200" s="18">
        <v>2023</v>
      </c>
      <c r="E200" s="18"/>
      <c r="F200" s="20">
        <v>-122.39127128773654</v>
      </c>
      <c r="G200" s="20">
        <v>201.23261086221584</v>
      </c>
      <c r="H200" s="20">
        <v>31.267656830199087</v>
      </c>
      <c r="I200" s="20">
        <v>-0.59488858344491946</v>
      </c>
      <c r="J200" s="20">
        <v>13.164382281049063</v>
      </c>
      <c r="K200" s="23">
        <f t="shared" si="28"/>
        <v>122.67849010228252</v>
      </c>
      <c r="Y200" s="5"/>
      <c r="Z200" s="5"/>
      <c r="AA200" s="5"/>
    </row>
    <row r="201" spans="1:27" x14ac:dyDescent="0.25">
      <c r="A201" s="18" t="s">
        <v>64</v>
      </c>
      <c r="B201" s="18" t="s">
        <v>65</v>
      </c>
      <c r="C201" s="18" t="s">
        <v>66</v>
      </c>
      <c r="D201" s="18">
        <v>2019</v>
      </c>
      <c r="E201" s="18" t="s">
        <v>85</v>
      </c>
      <c r="F201" s="20">
        <v>0.64193052024111774</v>
      </c>
      <c r="G201" s="20">
        <v>0.9061782406613218</v>
      </c>
      <c r="H201" s="20">
        <v>0.30380283186385987</v>
      </c>
      <c r="I201" s="20">
        <v>1.4278277387548484</v>
      </c>
      <c r="J201" s="20">
        <v>2.5533621593259102</v>
      </c>
      <c r="K201" s="23">
        <f t="shared" si="28"/>
        <v>5.8331014908470582</v>
      </c>
      <c r="Y201" s="5"/>
      <c r="Z201" s="5"/>
      <c r="AA201" s="5"/>
    </row>
    <row r="202" spans="1:27" x14ac:dyDescent="0.25">
      <c r="A202" s="18"/>
      <c r="B202" s="18"/>
      <c r="C202" s="18"/>
      <c r="D202" s="18">
        <v>2020</v>
      </c>
      <c r="E202" s="18"/>
      <c r="F202" s="20">
        <v>0.65221730816053958</v>
      </c>
      <c r="G202" s="20">
        <v>0.92183150849508966</v>
      </c>
      <c r="H202" s="20">
        <v>0.3129618074843401</v>
      </c>
      <c r="I202" s="20">
        <v>1.4838861970884574</v>
      </c>
      <c r="J202" s="20">
        <v>2.4474682579967677</v>
      </c>
      <c r="K202" s="23">
        <f t="shared" si="28"/>
        <v>5.8183650792251944</v>
      </c>
      <c r="Y202" s="5"/>
      <c r="Z202" s="5"/>
      <c r="AA202" s="5"/>
    </row>
    <row r="203" spans="1:27" x14ac:dyDescent="0.25">
      <c r="A203" s="21"/>
      <c r="B203" s="18"/>
      <c r="C203" s="18"/>
      <c r="D203" s="18">
        <v>2021</v>
      </c>
      <c r="E203" s="18"/>
      <c r="F203" s="20">
        <v>0.66120138294734854</v>
      </c>
      <c r="G203" s="20">
        <v>0.91580920415919609</v>
      </c>
      <c r="H203" s="20">
        <v>0.36763529504773512</v>
      </c>
      <c r="I203" s="20">
        <v>1.4249583147809881</v>
      </c>
      <c r="J203" s="20">
        <v>2.6386401636377448</v>
      </c>
      <c r="K203" s="23">
        <f t="shared" si="28"/>
        <v>6.0082443605730127</v>
      </c>
    </row>
    <row r="204" spans="1:27" x14ac:dyDescent="0.25">
      <c r="A204" s="21"/>
      <c r="B204" s="18"/>
      <c r="C204" s="18"/>
      <c r="D204" s="18">
        <v>2022</v>
      </c>
      <c r="E204" s="18"/>
      <c r="F204" s="20">
        <v>0.64899999127697516</v>
      </c>
      <c r="G204" s="20">
        <v>0.89480163331824814</v>
      </c>
      <c r="H204" s="20">
        <v>0.34785841930833639</v>
      </c>
      <c r="I204" s="20">
        <v>1.3117698181045554</v>
      </c>
      <c r="J204" s="20">
        <v>2.6943401975703289</v>
      </c>
      <c r="K204" s="23">
        <f t="shared" si="28"/>
        <v>5.8977700595784448</v>
      </c>
    </row>
    <row r="205" spans="1:27" x14ac:dyDescent="0.25">
      <c r="A205" s="21"/>
      <c r="B205" s="18"/>
      <c r="C205" s="18"/>
      <c r="D205" s="18">
        <v>2023</v>
      </c>
      <c r="E205" s="18"/>
      <c r="F205" s="20">
        <v>0.62347890508332393</v>
      </c>
      <c r="G205" s="20">
        <v>0.8655375539977932</v>
      </c>
      <c r="H205" s="20">
        <v>0.26764673135456218</v>
      </c>
      <c r="I205" s="20">
        <v>1.1970136405140885</v>
      </c>
      <c r="J205" s="20">
        <v>2.6020687912132705</v>
      </c>
      <c r="K205" s="23">
        <f t="shared" si="28"/>
        <v>5.5557456221630384</v>
      </c>
    </row>
  </sheetData>
  <mergeCells count="8">
    <mergeCell ref="AB1:AC1"/>
    <mergeCell ref="J1:K1"/>
    <mergeCell ref="Y1:Z1"/>
    <mergeCell ref="F104:J104"/>
    <mergeCell ref="F1:G1"/>
    <mergeCell ref="M1:N1"/>
    <mergeCell ref="Q1:R1"/>
    <mergeCell ref="U1:V1"/>
  </mergeCells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90F87-7030-4575-839C-4904095A36C8}">
  <dimension ref="A1:J102"/>
  <sheetViews>
    <sheetView tabSelected="1" workbookViewId="0">
      <selection activeCell="K10" sqref="K10"/>
    </sheetView>
  </sheetViews>
  <sheetFormatPr defaultRowHeight="15" x14ac:dyDescent="0.25"/>
  <cols>
    <col min="2" max="2" width="12.140625" customWidth="1"/>
    <col min="3" max="3" width="34.28515625" customWidth="1"/>
    <col min="5" max="5" width="20.7109375" customWidth="1"/>
    <col min="6" max="6" width="14.42578125" customWidth="1"/>
    <col min="7" max="7" width="17.140625" customWidth="1"/>
    <col min="8" max="8" width="22" customWidth="1"/>
  </cols>
  <sheetData>
    <row r="1" spans="1:10" ht="21" x14ac:dyDescent="0.35">
      <c r="C1" s="27" t="s">
        <v>103</v>
      </c>
      <c r="D1" s="27"/>
      <c r="E1" s="27"/>
      <c r="F1" s="27"/>
      <c r="G1" s="27"/>
      <c r="H1" s="27"/>
    </row>
    <row r="2" spans="1:10" x14ac:dyDescent="0.25">
      <c r="A2" s="28" t="s">
        <v>44</v>
      </c>
      <c r="B2" s="29" t="s">
        <v>4</v>
      </c>
      <c r="C2" s="28" t="s">
        <v>18</v>
      </c>
      <c r="D2" s="28" t="s">
        <v>19</v>
      </c>
      <c r="E2" s="28" t="s">
        <v>86</v>
      </c>
      <c r="F2" s="28" t="s">
        <v>0</v>
      </c>
      <c r="G2" s="28" t="s">
        <v>1</v>
      </c>
      <c r="H2" s="31" t="s">
        <v>3</v>
      </c>
      <c r="I2" s="33"/>
    </row>
    <row r="3" spans="1:10" x14ac:dyDescent="0.25">
      <c r="A3" s="18" t="s">
        <v>45</v>
      </c>
      <c r="B3" s="19" t="s">
        <v>5</v>
      </c>
      <c r="C3" s="18" t="s">
        <v>20</v>
      </c>
      <c r="D3" s="18">
        <v>2019</v>
      </c>
      <c r="E3" s="18" t="s">
        <v>84</v>
      </c>
      <c r="F3" s="20">
        <v>5.3773184086801179E-2</v>
      </c>
      <c r="G3" s="20">
        <v>6.2635547933838582</v>
      </c>
      <c r="H3" s="32">
        <v>3.1841166832047678</v>
      </c>
      <c r="I3" s="33"/>
    </row>
    <row r="4" spans="1:10" x14ac:dyDescent="0.25">
      <c r="A4" s="18"/>
      <c r="B4" s="19"/>
      <c r="C4" s="18"/>
      <c r="D4" s="18">
        <v>2020</v>
      </c>
      <c r="E4" s="18"/>
      <c r="F4" s="20">
        <v>3.9421452836382508E-2</v>
      </c>
      <c r="G4" s="20">
        <v>4.6654012352491199</v>
      </c>
      <c r="H4" s="32">
        <v>1.6071747427164693</v>
      </c>
      <c r="I4" s="33"/>
    </row>
    <row r="5" spans="1:10" x14ac:dyDescent="0.25">
      <c r="A5" s="18"/>
      <c r="B5" s="19"/>
      <c r="C5" s="18"/>
      <c r="D5" s="18">
        <v>2021</v>
      </c>
      <c r="E5" s="18"/>
      <c r="F5" s="20">
        <v>2.6604496368095122E-2</v>
      </c>
      <c r="G5" s="20">
        <v>5.7518466051462145</v>
      </c>
      <c r="H5" s="32">
        <v>2.0669393051833156</v>
      </c>
      <c r="I5" s="34" t="s">
        <v>16</v>
      </c>
      <c r="J5" s="2">
        <f>TINV(0.05,31)</f>
        <v>2.0395134463964082</v>
      </c>
    </row>
    <row r="6" spans="1:10" x14ac:dyDescent="0.25">
      <c r="A6" s="18"/>
      <c r="B6" s="19"/>
      <c r="C6" s="18"/>
      <c r="D6" s="18">
        <v>2022</v>
      </c>
      <c r="E6" s="18"/>
      <c r="F6" s="20">
        <v>9.3008552440589906E-2</v>
      </c>
      <c r="G6" s="20">
        <v>6.3455520491841657</v>
      </c>
      <c r="H6" s="32">
        <v>2.8478402216697707</v>
      </c>
      <c r="I6" s="34"/>
      <c r="J6" s="1"/>
    </row>
    <row r="7" spans="1:10" x14ac:dyDescent="0.25">
      <c r="A7" s="18"/>
      <c r="B7" s="19"/>
      <c r="C7" s="18"/>
      <c r="D7" s="18">
        <v>2023</v>
      </c>
      <c r="E7" s="18"/>
      <c r="F7" s="20">
        <v>7.0389456574545831E-2</v>
      </c>
      <c r="G7" s="20">
        <v>4.5067645076935445</v>
      </c>
      <c r="H7" s="32">
        <v>2.6277298844485362</v>
      </c>
      <c r="I7" s="34" t="s">
        <v>17</v>
      </c>
      <c r="J7" s="1">
        <f>_xlfn.F.INV.RT(0.05,3,29)</f>
        <v>2.9340298896641732</v>
      </c>
    </row>
    <row r="8" spans="1:10" x14ac:dyDescent="0.25">
      <c r="A8" s="18" t="s">
        <v>46</v>
      </c>
      <c r="B8" s="19" t="s">
        <v>6</v>
      </c>
      <c r="C8" s="18" t="s">
        <v>43</v>
      </c>
      <c r="D8" s="18">
        <v>2019</v>
      </c>
      <c r="E8" s="18" t="s">
        <v>85</v>
      </c>
      <c r="F8" s="20">
        <v>0.12571191319305616</v>
      </c>
      <c r="G8" s="20">
        <v>3.208521608346552</v>
      </c>
      <c r="H8" s="32">
        <v>4.6923618737074104</v>
      </c>
      <c r="I8" s="33"/>
    </row>
    <row r="9" spans="1:10" x14ac:dyDescent="0.25">
      <c r="A9" s="18"/>
      <c r="B9" s="19"/>
      <c r="C9" s="18"/>
      <c r="D9" s="18">
        <v>2020</v>
      </c>
      <c r="E9" s="18"/>
      <c r="F9" s="20">
        <v>9.8655547105300362E-2</v>
      </c>
      <c r="G9" s="20">
        <v>3.0601208177851928</v>
      </c>
      <c r="H9" s="32">
        <v>4.4856216525816333</v>
      </c>
      <c r="I9" s="33"/>
    </row>
    <row r="10" spans="1:10" x14ac:dyDescent="0.25">
      <c r="A10" s="18"/>
      <c r="B10" s="19"/>
      <c r="C10" s="18"/>
      <c r="D10" s="18">
        <v>2021</v>
      </c>
      <c r="E10" s="18"/>
      <c r="F10" s="20">
        <v>0.10985213148460155</v>
      </c>
      <c r="G10" s="20">
        <v>2.8131641073386242</v>
      </c>
      <c r="H10" s="32">
        <v>4.8834141346162205</v>
      </c>
      <c r="I10" s="33"/>
    </row>
    <row r="11" spans="1:10" x14ac:dyDescent="0.25">
      <c r="A11" s="18"/>
      <c r="B11" s="19"/>
      <c r="C11" s="18"/>
      <c r="D11" s="18">
        <v>2022</v>
      </c>
      <c r="E11" s="18"/>
      <c r="F11" s="20">
        <v>9.9610594955765144E-2</v>
      </c>
      <c r="G11" s="20">
        <v>2.4867572314118553</v>
      </c>
      <c r="H11" s="32">
        <v>5.7230264295672741</v>
      </c>
      <c r="I11" s="33"/>
    </row>
    <row r="12" spans="1:10" x14ac:dyDescent="0.25">
      <c r="A12" s="18"/>
      <c r="B12" s="19"/>
      <c r="C12" s="18"/>
      <c r="D12" s="18">
        <v>2023</v>
      </c>
      <c r="E12" s="18"/>
      <c r="F12" s="20">
        <v>0.10035336799195226</v>
      </c>
      <c r="G12" s="20">
        <v>2.9372260794555873</v>
      </c>
      <c r="H12" s="32">
        <v>5.4323087313358975</v>
      </c>
      <c r="I12" s="33"/>
    </row>
    <row r="13" spans="1:10" x14ac:dyDescent="0.25">
      <c r="A13" s="18" t="s">
        <v>47</v>
      </c>
      <c r="B13" s="19" t="s">
        <v>7</v>
      </c>
      <c r="C13" s="18" t="s">
        <v>24</v>
      </c>
      <c r="D13" s="18">
        <v>2019</v>
      </c>
      <c r="E13" s="18" t="s">
        <v>84</v>
      </c>
      <c r="F13" s="20">
        <v>0.1330115484646372</v>
      </c>
      <c r="G13" s="20">
        <v>7.5011797734398042</v>
      </c>
      <c r="H13" s="32">
        <v>5.2295218410559334</v>
      </c>
      <c r="I13" s="33"/>
    </row>
    <row r="14" spans="1:10" x14ac:dyDescent="0.25">
      <c r="A14" s="18"/>
      <c r="B14" s="19"/>
      <c r="C14" s="18"/>
      <c r="D14" s="18">
        <v>2020</v>
      </c>
      <c r="E14" s="18"/>
      <c r="F14" s="20">
        <v>0.18044441707456285</v>
      </c>
      <c r="G14" s="20">
        <v>4.5165646599601565</v>
      </c>
      <c r="H14" s="32">
        <v>1.9067709336237546</v>
      </c>
      <c r="I14" s="33"/>
    </row>
    <row r="15" spans="1:10" x14ac:dyDescent="0.25">
      <c r="A15" s="18"/>
      <c r="B15" s="19"/>
      <c r="C15" s="18"/>
      <c r="D15" s="18">
        <v>2021</v>
      </c>
      <c r="E15" s="18"/>
      <c r="F15" s="20">
        <v>0.16341891970515443</v>
      </c>
      <c r="G15" s="20">
        <v>5.3738267822398029</v>
      </c>
      <c r="H15" s="32">
        <v>2.6518339671549476</v>
      </c>
      <c r="I15" s="33"/>
    </row>
    <row r="16" spans="1:10" x14ac:dyDescent="0.25">
      <c r="A16" s="18"/>
      <c r="B16" s="19"/>
      <c r="C16" s="18"/>
      <c r="D16" s="18">
        <v>2022</v>
      </c>
      <c r="E16" s="18"/>
      <c r="F16" s="20">
        <v>0.21430075343364552</v>
      </c>
      <c r="G16" s="20">
        <v>4.5836127194725069</v>
      </c>
      <c r="H16" s="32">
        <v>2.9846208412264792</v>
      </c>
      <c r="I16" s="33"/>
    </row>
    <row r="17" spans="1:9" x14ac:dyDescent="0.25">
      <c r="A17" s="18"/>
      <c r="B17" s="19"/>
      <c r="C17" s="18"/>
      <c r="D17" s="18">
        <v>2023</v>
      </c>
      <c r="E17" s="18"/>
      <c r="F17" s="20">
        <v>0.10328838681635448</v>
      </c>
      <c r="G17" s="20">
        <v>5.6137546182363103</v>
      </c>
      <c r="H17" s="32">
        <v>2.0792214182101416</v>
      </c>
      <c r="I17" s="33"/>
    </row>
    <row r="18" spans="1:9" x14ac:dyDescent="0.25">
      <c r="A18" s="18" t="s">
        <v>48</v>
      </c>
      <c r="B18" s="19" t="s">
        <v>8</v>
      </c>
      <c r="C18" s="18" t="s">
        <v>25</v>
      </c>
      <c r="D18" s="18">
        <v>2019</v>
      </c>
      <c r="E18" s="18" t="s">
        <v>84</v>
      </c>
      <c r="F18" s="20">
        <v>9.1913981044334667E-2</v>
      </c>
      <c r="G18" s="20">
        <v>4.6258678864655609</v>
      </c>
      <c r="H18" s="32">
        <v>5.6239631526534026</v>
      </c>
      <c r="I18" s="33"/>
    </row>
    <row r="19" spans="1:9" x14ac:dyDescent="0.25">
      <c r="A19" s="18"/>
      <c r="B19" s="19"/>
      <c r="C19" s="18"/>
      <c r="D19" s="18">
        <v>2020</v>
      </c>
      <c r="E19" s="18"/>
      <c r="F19" s="20">
        <v>9.0725047474840429E-4</v>
      </c>
      <c r="G19" s="20">
        <v>2.5187817597525317</v>
      </c>
      <c r="H19" s="32">
        <v>2.4765324959059711</v>
      </c>
      <c r="I19" s="33"/>
    </row>
    <row r="20" spans="1:9" x14ac:dyDescent="0.25">
      <c r="A20" s="18"/>
      <c r="B20" s="19"/>
      <c r="C20" s="18"/>
      <c r="D20" s="18">
        <v>2021</v>
      </c>
      <c r="E20" s="18"/>
      <c r="F20" s="20">
        <v>3.813222835742193E-2</v>
      </c>
      <c r="G20" s="20">
        <v>3.0326552878376201</v>
      </c>
      <c r="H20" s="32">
        <v>3.2647670829995157</v>
      </c>
      <c r="I20" s="33"/>
    </row>
    <row r="21" spans="1:9" x14ac:dyDescent="0.25">
      <c r="A21" s="18"/>
      <c r="B21" s="19"/>
      <c r="C21" s="18"/>
      <c r="D21" s="18">
        <v>2022</v>
      </c>
      <c r="E21" s="18"/>
      <c r="F21" s="20">
        <v>0.11972199435989732</v>
      </c>
      <c r="G21" s="20">
        <v>3.7398249294442101</v>
      </c>
      <c r="H21" s="32">
        <v>3.9680694099597433</v>
      </c>
      <c r="I21" s="33"/>
    </row>
    <row r="22" spans="1:9" x14ac:dyDescent="0.25">
      <c r="A22" s="18"/>
      <c r="B22" s="19"/>
      <c r="C22" s="18"/>
      <c r="D22" s="18">
        <v>2023</v>
      </c>
      <c r="E22" s="18"/>
      <c r="F22" s="20">
        <v>0.10205349448080719</v>
      </c>
      <c r="G22" s="20">
        <v>3.2267017889709138</v>
      </c>
      <c r="H22" s="32">
        <v>3.4401227511186878</v>
      </c>
      <c r="I22" s="33"/>
    </row>
    <row r="23" spans="1:9" x14ac:dyDescent="0.25">
      <c r="A23" s="18" t="s">
        <v>49</v>
      </c>
      <c r="B23" s="19" t="s">
        <v>9</v>
      </c>
      <c r="C23" s="18" t="s">
        <v>21</v>
      </c>
      <c r="D23" s="18">
        <v>2019</v>
      </c>
      <c r="E23" s="18" t="s">
        <v>84</v>
      </c>
      <c r="F23" s="20">
        <v>1.7467916777810628E-2</v>
      </c>
      <c r="G23" s="30">
        <v>13.248839821667708</v>
      </c>
      <c r="H23" s="32">
        <v>2.7881435938763977</v>
      </c>
      <c r="I23" s="33"/>
    </row>
    <row r="24" spans="1:9" x14ac:dyDescent="0.25">
      <c r="A24" s="18"/>
      <c r="B24" s="19"/>
      <c r="C24" s="18"/>
      <c r="D24" s="18">
        <v>2020</v>
      </c>
      <c r="E24" s="18"/>
      <c r="F24" s="20">
        <v>1.5819720917667514E-2</v>
      </c>
      <c r="G24" s="30">
        <v>12.705681221464619</v>
      </c>
      <c r="H24" s="32">
        <v>2.4614365837283008</v>
      </c>
      <c r="I24" s="33"/>
    </row>
    <row r="25" spans="1:9" x14ac:dyDescent="0.25">
      <c r="A25" s="18"/>
      <c r="B25" s="19"/>
      <c r="C25" s="18"/>
      <c r="D25" s="18">
        <v>2021</v>
      </c>
      <c r="E25" s="18"/>
      <c r="F25" s="20">
        <v>2.0260620628508346E-2</v>
      </c>
      <c r="G25" s="30">
        <v>11.219568234438123</v>
      </c>
      <c r="H25" s="32">
        <v>2.5636321668387252</v>
      </c>
      <c r="I25" s="33"/>
    </row>
    <row r="26" spans="1:9" x14ac:dyDescent="0.25">
      <c r="A26" s="18"/>
      <c r="B26" s="19"/>
      <c r="C26" s="18"/>
      <c r="D26" s="18">
        <v>2022</v>
      </c>
      <c r="E26" s="18"/>
      <c r="F26" s="20">
        <v>2.5545944629854194E-2</v>
      </c>
      <c r="G26" s="30">
        <v>11.62632417615534</v>
      </c>
      <c r="H26" s="32">
        <v>2.9067930709883916</v>
      </c>
      <c r="I26" s="33"/>
    </row>
    <row r="27" spans="1:9" x14ac:dyDescent="0.25">
      <c r="A27" s="18"/>
      <c r="B27" s="19"/>
      <c r="C27" s="18"/>
      <c r="D27" s="18">
        <v>2023</v>
      </c>
      <c r="E27" s="18"/>
      <c r="F27" s="20">
        <v>2.9756986740707477E-2</v>
      </c>
      <c r="G27" s="30">
        <v>11.023932784592921</v>
      </c>
      <c r="H27" s="32">
        <v>3.4319763938029482</v>
      </c>
      <c r="I27" s="33"/>
    </row>
    <row r="28" spans="1:9" x14ac:dyDescent="0.25">
      <c r="A28" s="18" t="s">
        <v>50</v>
      </c>
      <c r="B28" s="19" t="s">
        <v>10</v>
      </c>
      <c r="C28" s="18" t="s">
        <v>22</v>
      </c>
      <c r="D28" s="18">
        <v>2019</v>
      </c>
      <c r="E28" s="18" t="s">
        <v>84</v>
      </c>
      <c r="F28" s="20">
        <v>0.1157705366916363</v>
      </c>
      <c r="G28" s="20">
        <v>7.8421145761974937</v>
      </c>
      <c r="H28" s="32">
        <v>4.7038783797623545</v>
      </c>
      <c r="I28" s="33"/>
    </row>
    <row r="29" spans="1:9" x14ac:dyDescent="0.25">
      <c r="A29" s="18"/>
      <c r="B29" s="19"/>
      <c r="C29" s="18"/>
      <c r="D29" s="18">
        <v>2020</v>
      </c>
      <c r="E29" s="18"/>
      <c r="F29" s="20">
        <v>5.4935400251033349E-2</v>
      </c>
      <c r="G29" s="20">
        <v>5.8786225569273425</v>
      </c>
      <c r="H29" s="32">
        <v>3.4582243676793758</v>
      </c>
      <c r="I29" s="33"/>
    </row>
    <row r="30" spans="1:9" x14ac:dyDescent="0.25">
      <c r="A30" s="18"/>
      <c r="B30" s="19"/>
      <c r="C30" s="18"/>
      <c r="D30" s="18">
        <v>2021</v>
      </c>
      <c r="E30" s="18"/>
      <c r="F30" s="20">
        <v>6.5790945437967319E-2</v>
      </c>
      <c r="G30" s="20">
        <v>4.6632848889173699</v>
      </c>
      <c r="H30" s="32">
        <v>3.6422721466199035</v>
      </c>
      <c r="I30" s="33"/>
    </row>
    <row r="31" spans="1:9" x14ac:dyDescent="0.25">
      <c r="A31" s="18"/>
      <c r="B31" s="19"/>
      <c r="C31" s="18"/>
      <c r="D31" s="18">
        <v>2022</v>
      </c>
      <c r="E31" s="18"/>
      <c r="F31" s="20">
        <v>0.11746528497340164</v>
      </c>
      <c r="G31" s="20">
        <v>4.7962244830387615</v>
      </c>
      <c r="H31" s="32">
        <v>3.9271351803399108</v>
      </c>
      <c r="I31" s="33"/>
    </row>
    <row r="32" spans="1:9" x14ac:dyDescent="0.25">
      <c r="A32" s="18"/>
      <c r="B32" s="19"/>
      <c r="C32" s="18"/>
      <c r="D32" s="18">
        <v>2023</v>
      </c>
      <c r="E32" s="18"/>
      <c r="F32" s="20">
        <v>0.10944470375783361</v>
      </c>
      <c r="G32" s="20">
        <v>4.638330704341266</v>
      </c>
      <c r="H32" s="32">
        <v>4.1045553173059357</v>
      </c>
      <c r="I32" s="33"/>
    </row>
    <row r="33" spans="1:9" x14ac:dyDescent="0.25">
      <c r="A33" s="18" t="s">
        <v>51</v>
      </c>
      <c r="B33" s="19" t="s">
        <v>11</v>
      </c>
      <c r="C33" s="18" t="s">
        <v>26</v>
      </c>
      <c r="D33" s="18">
        <v>2019</v>
      </c>
      <c r="E33" s="18" t="s">
        <v>85</v>
      </c>
      <c r="F33" s="20">
        <v>2.3131457876167574E-2</v>
      </c>
      <c r="G33" s="30">
        <v>12.796569698987897</v>
      </c>
      <c r="H33" s="32">
        <v>4.2204335006157443</v>
      </c>
      <c r="I33" s="33"/>
    </row>
    <row r="34" spans="1:9" x14ac:dyDescent="0.25">
      <c r="A34" s="18"/>
      <c r="B34" s="19"/>
      <c r="C34" s="18"/>
      <c r="D34" s="18">
        <v>2020</v>
      </c>
      <c r="E34" s="18"/>
      <c r="F34" s="20">
        <v>2.5238133519968415E-2</v>
      </c>
      <c r="G34" s="30">
        <v>14.292564450407051</v>
      </c>
      <c r="H34" s="32">
        <v>3.3177466174925518</v>
      </c>
      <c r="I34" s="33"/>
    </row>
    <row r="35" spans="1:9" x14ac:dyDescent="0.25">
      <c r="A35" s="18"/>
      <c r="B35" s="19"/>
      <c r="C35" s="18"/>
      <c r="D35" s="18">
        <v>2021</v>
      </c>
      <c r="E35" s="18"/>
      <c r="F35" s="20">
        <v>3.4073255558458703E-3</v>
      </c>
      <c r="G35" s="30">
        <v>10.647776397007712</v>
      </c>
      <c r="H35" s="32">
        <v>2.4214947373107361</v>
      </c>
      <c r="I35" s="33"/>
    </row>
    <row r="36" spans="1:9" x14ac:dyDescent="0.25">
      <c r="A36" s="18"/>
      <c r="B36" s="19"/>
      <c r="C36" s="18"/>
      <c r="D36" s="18">
        <v>2022</v>
      </c>
      <c r="E36" s="18"/>
      <c r="F36" s="20">
        <v>2.8862747740062328E-2</v>
      </c>
      <c r="G36" s="30">
        <v>11.673251218097896</v>
      </c>
      <c r="H36" s="32">
        <v>2.6824038184365122</v>
      </c>
      <c r="I36" s="33"/>
    </row>
    <row r="37" spans="1:9" x14ac:dyDescent="0.25">
      <c r="A37" s="18"/>
      <c r="B37" s="19"/>
      <c r="C37" s="18"/>
      <c r="D37" s="18">
        <v>2023</v>
      </c>
      <c r="E37" s="18"/>
      <c r="F37" s="20">
        <v>4.3166439680135692E-2</v>
      </c>
      <c r="G37" s="30">
        <v>11.847517325624221</v>
      </c>
      <c r="H37" s="32">
        <v>0.39812030246323382</v>
      </c>
      <c r="I37" s="33"/>
    </row>
    <row r="38" spans="1:9" x14ac:dyDescent="0.25">
      <c r="A38" s="18" t="s">
        <v>52</v>
      </c>
      <c r="B38" s="19" t="s">
        <v>12</v>
      </c>
      <c r="C38" s="18" t="s">
        <v>23</v>
      </c>
      <c r="D38" s="18">
        <v>2019</v>
      </c>
      <c r="E38" s="18" t="s">
        <v>84</v>
      </c>
      <c r="F38" s="20">
        <v>1.5612971243480087E-2</v>
      </c>
      <c r="G38" s="30">
        <v>15.415774129646078</v>
      </c>
      <c r="H38" s="32">
        <v>3.8057978336666207</v>
      </c>
      <c r="I38" s="33"/>
    </row>
    <row r="39" spans="1:9" x14ac:dyDescent="0.25">
      <c r="A39" s="18"/>
      <c r="B39" s="19"/>
      <c r="C39" s="18"/>
      <c r="D39" s="18">
        <v>2020</v>
      </c>
      <c r="E39" s="18"/>
      <c r="F39" s="20">
        <v>1.4354764431821539E-2</v>
      </c>
      <c r="G39" s="30">
        <v>15.814950166678249</v>
      </c>
      <c r="H39" s="32">
        <v>3.5028567608163366</v>
      </c>
      <c r="I39" s="33"/>
    </row>
    <row r="40" spans="1:9" x14ac:dyDescent="0.25">
      <c r="A40" s="18"/>
      <c r="B40" s="19"/>
      <c r="C40" s="18"/>
      <c r="D40" s="18">
        <v>2021</v>
      </c>
      <c r="E40" s="18"/>
      <c r="F40" s="20">
        <v>2.3423430575089475E-2</v>
      </c>
      <c r="G40" s="30">
        <v>15.355963804464798</v>
      </c>
      <c r="H40" s="32">
        <v>3.8863604091034416</v>
      </c>
      <c r="I40" s="33"/>
    </row>
    <row r="41" spans="1:9" x14ac:dyDescent="0.25">
      <c r="A41" s="18"/>
      <c r="B41" s="19"/>
      <c r="C41" s="18"/>
      <c r="D41" s="18">
        <v>2022</v>
      </c>
      <c r="E41" s="18"/>
      <c r="F41" s="20">
        <v>2.9997290886245431E-2</v>
      </c>
      <c r="G41" s="30">
        <v>16.84895624964123</v>
      </c>
      <c r="H41" s="32">
        <v>4.2229444066301962</v>
      </c>
      <c r="I41" s="33"/>
    </row>
    <row r="42" spans="1:9" x14ac:dyDescent="0.25">
      <c r="A42" s="18"/>
      <c r="B42" s="19"/>
      <c r="C42" s="18"/>
      <c r="D42" s="18">
        <v>2023</v>
      </c>
      <c r="E42" s="18"/>
      <c r="F42" s="20">
        <v>3.2577823434195415E-2</v>
      </c>
      <c r="G42" s="30">
        <v>16.619452125282457</v>
      </c>
      <c r="H42" s="32">
        <v>4.501483542493542</v>
      </c>
      <c r="I42" s="33"/>
    </row>
    <row r="43" spans="1:9" x14ac:dyDescent="0.25">
      <c r="A43" s="18" t="s">
        <v>53</v>
      </c>
      <c r="B43" s="19" t="s">
        <v>13</v>
      </c>
      <c r="C43" s="18" t="s">
        <v>27</v>
      </c>
      <c r="D43" s="18">
        <v>2019</v>
      </c>
      <c r="E43" s="18" t="s">
        <v>87</v>
      </c>
      <c r="F43" s="20">
        <v>9.8826575464919207E-3</v>
      </c>
      <c r="G43" s="30">
        <v>16.297240909706467</v>
      </c>
      <c r="H43" s="32">
        <v>4.8278814674830342</v>
      </c>
      <c r="I43" s="33"/>
    </row>
    <row r="44" spans="1:9" x14ac:dyDescent="0.25">
      <c r="A44" s="18"/>
      <c r="B44" s="19"/>
      <c r="C44" s="18"/>
      <c r="D44" s="18">
        <v>2020</v>
      </c>
      <c r="E44" s="18"/>
      <c r="F44" s="20">
        <v>1.9674704308009234E-2</v>
      </c>
      <c r="G44" s="30">
        <v>18.839374492307975</v>
      </c>
      <c r="H44" s="32">
        <v>4.587730885563027</v>
      </c>
      <c r="I44" s="33"/>
    </row>
    <row r="45" spans="1:9" x14ac:dyDescent="0.25">
      <c r="A45" s="18"/>
      <c r="B45" s="19"/>
      <c r="C45" s="18"/>
      <c r="D45" s="18">
        <v>2021</v>
      </c>
      <c r="E45" s="18"/>
      <c r="F45" s="20">
        <v>2.5718771650913443E-2</v>
      </c>
      <c r="G45" s="30">
        <v>19.666802520203039</v>
      </c>
      <c r="H45" s="32">
        <v>5.7848117223273352</v>
      </c>
      <c r="I45" s="33"/>
    </row>
    <row r="46" spans="1:9" x14ac:dyDescent="0.25">
      <c r="A46" s="18"/>
      <c r="B46" s="19"/>
      <c r="C46" s="18"/>
      <c r="D46" s="18">
        <v>2022</v>
      </c>
      <c r="E46" s="18"/>
      <c r="F46" s="20">
        <v>2.1761127977201006E-2</v>
      </c>
      <c r="G46" s="30">
        <v>14.546534241408708</v>
      </c>
      <c r="H46" s="32">
        <v>4.1638645616322441</v>
      </c>
      <c r="I46" s="33"/>
    </row>
    <row r="47" spans="1:9" x14ac:dyDescent="0.25">
      <c r="A47" s="18"/>
      <c r="B47" s="19"/>
      <c r="C47" s="18"/>
      <c r="D47" s="18">
        <v>2023</v>
      </c>
      <c r="E47" s="18"/>
      <c r="F47" s="20">
        <v>1.4247908677890339E-2</v>
      </c>
      <c r="G47" s="30">
        <v>13.345172870393128</v>
      </c>
      <c r="H47" s="32">
        <v>4.0461162903693877</v>
      </c>
      <c r="I47" s="33"/>
    </row>
    <row r="48" spans="1:9" x14ac:dyDescent="0.25">
      <c r="A48" s="18" t="s">
        <v>54</v>
      </c>
      <c r="B48" s="19" t="s">
        <v>14</v>
      </c>
      <c r="C48" s="18" t="s">
        <v>28</v>
      </c>
      <c r="D48" s="18">
        <v>2019</v>
      </c>
      <c r="E48" s="18" t="s">
        <v>84</v>
      </c>
      <c r="F48" s="20">
        <v>5.306248727181842E-2</v>
      </c>
      <c r="G48" s="20">
        <v>8.5753018501442053</v>
      </c>
      <c r="H48" s="32">
        <v>3.345674490778956</v>
      </c>
      <c r="I48" s="33"/>
    </row>
    <row r="49" spans="1:9" x14ac:dyDescent="0.25">
      <c r="A49" s="18"/>
      <c r="B49" s="19"/>
      <c r="C49" s="18"/>
      <c r="D49" s="18">
        <v>2020</v>
      </c>
      <c r="E49" s="18"/>
      <c r="F49" s="20">
        <v>3.3647100605467453E-2</v>
      </c>
      <c r="G49" s="20">
        <v>7.2995052861402412</v>
      </c>
      <c r="H49" s="32">
        <v>5.1502218801152235</v>
      </c>
      <c r="I49" s="33"/>
    </row>
    <row r="50" spans="1:9" x14ac:dyDescent="0.25">
      <c r="A50" s="18"/>
      <c r="B50" s="19"/>
      <c r="C50" s="18"/>
      <c r="D50" s="18">
        <v>2021</v>
      </c>
      <c r="E50" s="18"/>
      <c r="F50" s="20">
        <v>5.0399227499592039E-2</v>
      </c>
      <c r="G50" s="20">
        <v>7.7583629481385721</v>
      </c>
      <c r="H50" s="32">
        <v>4.8662952192008371</v>
      </c>
      <c r="I50" s="33"/>
    </row>
    <row r="51" spans="1:9" x14ac:dyDescent="0.25">
      <c r="A51" s="18"/>
      <c r="B51" s="19"/>
      <c r="C51" s="18"/>
      <c r="D51" s="18">
        <v>2022</v>
      </c>
      <c r="E51" s="18"/>
      <c r="F51" s="20">
        <v>4.5156638659911263E-2</v>
      </c>
      <c r="G51" s="20">
        <v>6.8937169058320027</v>
      </c>
      <c r="H51" s="32">
        <v>4.8334001391108412</v>
      </c>
      <c r="I51" s="33"/>
    </row>
    <row r="52" spans="1:9" x14ac:dyDescent="0.25">
      <c r="A52" s="18"/>
      <c r="B52" s="19"/>
      <c r="C52" s="18"/>
      <c r="D52" s="18">
        <v>2023</v>
      </c>
      <c r="E52" s="18"/>
      <c r="F52" s="20">
        <v>3.4532527641455139E-2</v>
      </c>
      <c r="G52" s="20">
        <v>6.7410950896063548</v>
      </c>
      <c r="H52" s="32">
        <v>5.282676477259697</v>
      </c>
      <c r="I52" s="33"/>
    </row>
    <row r="53" spans="1:9" x14ac:dyDescent="0.25">
      <c r="A53" s="18" t="s">
        <v>55</v>
      </c>
      <c r="B53" s="19" t="s">
        <v>15</v>
      </c>
      <c r="C53" s="18" t="s">
        <v>29</v>
      </c>
      <c r="D53" s="18">
        <v>2019</v>
      </c>
      <c r="E53" s="18" t="s">
        <v>85</v>
      </c>
      <c r="F53" s="20">
        <v>1.6814267752652507E-2</v>
      </c>
      <c r="G53" s="30">
        <v>17.939803120002104</v>
      </c>
      <c r="H53" s="32">
        <v>3.2445958107458015</v>
      </c>
      <c r="I53" s="33"/>
    </row>
    <row r="54" spans="1:9" x14ac:dyDescent="0.25">
      <c r="A54" s="18"/>
      <c r="B54" s="19"/>
      <c r="C54" s="18"/>
      <c r="D54" s="18">
        <v>2020</v>
      </c>
      <c r="E54" s="18"/>
      <c r="F54" s="20">
        <v>1.2667461880442531E-2</v>
      </c>
      <c r="G54" s="30">
        <v>13.725948347641129</v>
      </c>
      <c r="H54" s="32">
        <v>2.9668578698709984</v>
      </c>
      <c r="I54" s="33"/>
    </row>
    <row r="55" spans="1:9" x14ac:dyDescent="0.25">
      <c r="A55" s="18"/>
      <c r="B55" s="19"/>
      <c r="C55" s="18"/>
      <c r="D55" s="18">
        <v>2021</v>
      </c>
      <c r="E55" s="18"/>
      <c r="F55" s="20">
        <v>4.807053430702605E-3</v>
      </c>
      <c r="G55" s="30">
        <v>12.345568772860913</v>
      </c>
      <c r="H55" s="32">
        <v>3.1520963340075361</v>
      </c>
      <c r="I55" s="33"/>
    </row>
    <row r="56" spans="1:9" x14ac:dyDescent="0.25">
      <c r="A56" s="18"/>
      <c r="B56" s="18"/>
      <c r="C56" s="18"/>
      <c r="D56" s="18">
        <v>2022</v>
      </c>
      <c r="E56" s="18"/>
      <c r="F56" s="20">
        <v>5.6658920226959151E-3</v>
      </c>
      <c r="G56" s="30">
        <v>13.25506471437421</v>
      </c>
      <c r="H56" s="32">
        <v>3.1494980454029493</v>
      </c>
      <c r="I56" s="33"/>
    </row>
    <row r="57" spans="1:9" x14ac:dyDescent="0.25">
      <c r="A57" s="18"/>
      <c r="B57" s="18"/>
      <c r="C57" s="18"/>
      <c r="D57" s="18">
        <v>2023</v>
      </c>
      <c r="E57" s="18"/>
      <c r="F57" s="20">
        <v>5.2838599799460125E-3</v>
      </c>
      <c r="G57" s="30">
        <v>12.689336564616315</v>
      </c>
      <c r="H57" s="32">
        <v>3.2235130176812872</v>
      </c>
      <c r="I57" s="33"/>
    </row>
    <row r="58" spans="1:9" x14ac:dyDescent="0.25">
      <c r="A58" s="18" t="s">
        <v>56</v>
      </c>
      <c r="B58" s="18" t="s">
        <v>30</v>
      </c>
      <c r="C58" s="18" t="s">
        <v>31</v>
      </c>
      <c r="D58" s="18">
        <v>2019</v>
      </c>
      <c r="E58" s="18" t="s">
        <v>84</v>
      </c>
      <c r="F58" s="20">
        <v>6.3858648869058302E-2</v>
      </c>
      <c r="G58" s="30">
        <v>11.873858540896148</v>
      </c>
      <c r="H58" s="32">
        <v>2.9039009791360781</v>
      </c>
      <c r="I58" s="33"/>
    </row>
    <row r="59" spans="1:9" x14ac:dyDescent="0.25">
      <c r="A59" s="18"/>
      <c r="B59" s="18"/>
      <c r="C59" s="18"/>
      <c r="D59" s="18">
        <v>2020</v>
      </c>
      <c r="E59" s="18"/>
      <c r="F59" s="20">
        <v>6.0075795282775277E-2</v>
      </c>
      <c r="G59" s="30">
        <v>11.280288397236712</v>
      </c>
      <c r="H59" s="32">
        <v>2.0193570933908922</v>
      </c>
      <c r="I59" s="33"/>
    </row>
    <row r="60" spans="1:9" x14ac:dyDescent="0.25">
      <c r="A60" s="18"/>
      <c r="B60" s="18"/>
      <c r="C60" s="18"/>
      <c r="D60" s="18">
        <v>2021</v>
      </c>
      <c r="E60" s="18"/>
      <c r="F60" s="20">
        <v>5.0719269770414868E-2</v>
      </c>
      <c r="G60" s="30">
        <v>10.386325170131453</v>
      </c>
      <c r="H60" s="32">
        <v>2.2488004888670905</v>
      </c>
      <c r="I60" s="33"/>
    </row>
    <row r="61" spans="1:9" x14ac:dyDescent="0.25">
      <c r="A61" s="18"/>
      <c r="B61" s="18"/>
      <c r="C61" s="18"/>
      <c r="D61" s="18">
        <v>2022</v>
      </c>
      <c r="E61" s="18"/>
      <c r="F61" s="20">
        <v>6.1222965915357683E-2</v>
      </c>
      <c r="G61" s="30">
        <v>12.364050243262062</v>
      </c>
      <c r="H61" s="32">
        <v>2.8874356021587406</v>
      </c>
      <c r="I61" s="33"/>
    </row>
    <row r="62" spans="1:9" x14ac:dyDescent="0.25">
      <c r="A62" s="18"/>
      <c r="B62" s="18"/>
      <c r="C62" s="18"/>
      <c r="D62" s="18">
        <v>2023</v>
      </c>
      <c r="E62" s="18"/>
      <c r="F62" s="20">
        <v>3.6928027729499699E-2</v>
      </c>
      <c r="G62" s="30">
        <v>10.473397250292068</v>
      </c>
      <c r="H62" s="32">
        <v>3.0415567909912848</v>
      </c>
      <c r="I62" s="33"/>
    </row>
    <row r="63" spans="1:9" x14ac:dyDescent="0.25">
      <c r="A63" s="18" t="s">
        <v>57</v>
      </c>
      <c r="B63" s="18" t="s">
        <v>32</v>
      </c>
      <c r="C63" s="18" t="s">
        <v>33</v>
      </c>
      <c r="D63" s="18">
        <v>2019</v>
      </c>
      <c r="E63" s="18" t="s">
        <v>85</v>
      </c>
      <c r="F63" s="20">
        <v>4.4772247523931288E-2</v>
      </c>
      <c r="G63" s="20">
        <v>5.5578593333828392</v>
      </c>
      <c r="H63" s="32">
        <v>5.186888758317691</v>
      </c>
      <c r="I63" s="33"/>
    </row>
    <row r="64" spans="1:9" x14ac:dyDescent="0.25">
      <c r="A64" s="18"/>
      <c r="B64" s="18"/>
      <c r="C64" s="18"/>
      <c r="D64" s="18">
        <v>2020</v>
      </c>
      <c r="E64" s="18"/>
      <c r="F64" s="20">
        <v>0.5357547892226856</v>
      </c>
      <c r="G64" s="20">
        <v>1.5546405350995256</v>
      </c>
      <c r="H64" s="32">
        <v>5.405501124469331</v>
      </c>
      <c r="I64" s="33"/>
    </row>
    <row r="65" spans="1:9" x14ac:dyDescent="0.25">
      <c r="A65" s="18"/>
      <c r="B65" s="18"/>
      <c r="C65" s="18"/>
      <c r="D65" s="18">
        <v>2021</v>
      </c>
      <c r="E65" s="18"/>
      <c r="F65" s="20">
        <v>0.84426773364653229</v>
      </c>
      <c r="G65" s="20">
        <v>0.56263040542596243</v>
      </c>
      <c r="H65" s="32">
        <v>6.4321810263106327</v>
      </c>
      <c r="I65" s="33"/>
    </row>
    <row r="66" spans="1:9" x14ac:dyDescent="0.25">
      <c r="A66" s="18"/>
      <c r="B66" s="18"/>
      <c r="C66" s="18"/>
      <c r="D66" s="18">
        <v>2022</v>
      </c>
      <c r="E66" s="18"/>
      <c r="F66" s="20">
        <v>0.15145529177703257</v>
      </c>
      <c r="G66" s="20">
        <v>2.5291954072306719</v>
      </c>
      <c r="H66" s="32">
        <v>2.6042234300435849</v>
      </c>
      <c r="I66" s="33"/>
    </row>
    <row r="67" spans="1:9" x14ac:dyDescent="0.25">
      <c r="A67" s="18"/>
      <c r="B67" s="18"/>
      <c r="C67" s="18"/>
      <c r="D67" s="18">
        <v>2023</v>
      </c>
      <c r="E67" s="18"/>
      <c r="F67" s="20">
        <v>1.4004314021097874E-2</v>
      </c>
      <c r="G67" s="20">
        <v>4.6688915724724236</v>
      </c>
      <c r="H67" s="32">
        <v>3.2366953556337767</v>
      </c>
      <c r="I67" s="33"/>
    </row>
    <row r="68" spans="1:9" x14ac:dyDescent="0.25">
      <c r="A68" s="18" t="s">
        <v>58</v>
      </c>
      <c r="B68" s="18" t="s">
        <v>34</v>
      </c>
      <c r="C68" s="18" t="s">
        <v>35</v>
      </c>
      <c r="D68" s="18">
        <v>2019</v>
      </c>
      <c r="E68" s="18" t="s">
        <v>85</v>
      </c>
      <c r="F68" s="20">
        <v>6.5414409553615615E-3</v>
      </c>
      <c r="G68" s="30">
        <v>10.878634705579158</v>
      </c>
      <c r="H68" s="32">
        <v>0.52473891876264722</v>
      </c>
      <c r="I68" s="33"/>
    </row>
    <row r="69" spans="1:9" x14ac:dyDescent="0.25">
      <c r="A69" s="18"/>
      <c r="B69" s="18"/>
      <c r="C69" s="18"/>
      <c r="D69" s="18">
        <v>2020</v>
      </c>
      <c r="E69" s="18"/>
      <c r="F69" s="20">
        <v>4.4365826555664165E-2</v>
      </c>
      <c r="G69" s="20">
        <v>7.9699099209108084</v>
      </c>
      <c r="H69" s="32">
        <v>0.43741181249769467</v>
      </c>
      <c r="I69" s="33"/>
    </row>
    <row r="70" spans="1:9" x14ac:dyDescent="0.25">
      <c r="A70" s="18"/>
      <c r="B70" s="18"/>
      <c r="C70" s="18"/>
      <c r="D70" s="18">
        <v>2021</v>
      </c>
      <c r="E70" s="18"/>
      <c r="F70" s="20">
        <v>1.3316300734367858E-2</v>
      </c>
      <c r="G70" s="20">
        <v>8.1898650373279906</v>
      </c>
      <c r="H70" s="32">
        <v>0.41535337130434136</v>
      </c>
      <c r="I70" s="33"/>
    </row>
    <row r="71" spans="1:9" x14ac:dyDescent="0.25">
      <c r="A71" s="18"/>
      <c r="B71" s="18"/>
      <c r="C71" s="18"/>
      <c r="D71" s="18">
        <v>2022</v>
      </c>
      <c r="E71" s="18"/>
      <c r="F71" s="20">
        <v>2.1990171265036346E-2</v>
      </c>
      <c r="G71" s="20">
        <v>8.5655375694673168</v>
      </c>
      <c r="H71" s="32">
        <v>0.56098686003793974</v>
      </c>
      <c r="I71" s="33"/>
    </row>
    <row r="72" spans="1:9" x14ac:dyDescent="0.25">
      <c r="A72" s="18"/>
      <c r="B72" s="18"/>
      <c r="C72" s="18"/>
      <c r="D72" s="18">
        <v>2023</v>
      </c>
      <c r="E72" s="18"/>
      <c r="F72" s="20">
        <v>2.6904802432923855E-2</v>
      </c>
      <c r="G72" s="20">
        <v>7.2691600036020834</v>
      </c>
      <c r="H72" s="32">
        <v>0.67374770412249507</v>
      </c>
      <c r="I72" s="33"/>
    </row>
    <row r="73" spans="1:9" x14ac:dyDescent="0.25">
      <c r="A73" s="18" t="s">
        <v>59</v>
      </c>
      <c r="B73" s="18" t="s">
        <v>36</v>
      </c>
      <c r="C73" s="18" t="s">
        <v>37</v>
      </c>
      <c r="D73" s="18">
        <v>2019</v>
      </c>
      <c r="E73" s="18" t="s">
        <v>85</v>
      </c>
      <c r="F73" s="20">
        <v>6.4163325213875896E-2</v>
      </c>
      <c r="G73" s="20">
        <v>5.8392246553809644</v>
      </c>
      <c r="H73" s="32">
        <v>2.8111721856550296</v>
      </c>
      <c r="I73" s="33"/>
    </row>
    <row r="74" spans="1:9" x14ac:dyDescent="0.25">
      <c r="A74" s="18"/>
      <c r="B74" s="18"/>
      <c r="C74" s="18"/>
      <c r="D74" s="18">
        <v>2020</v>
      </c>
      <c r="E74" s="18"/>
      <c r="F74" s="20">
        <v>6.4344624592302557E-2</v>
      </c>
      <c r="G74" s="20">
        <v>4.1064801048495241</v>
      </c>
      <c r="H74" s="32">
        <v>2.4774183853461751</v>
      </c>
      <c r="I74" s="33"/>
    </row>
    <row r="75" spans="1:9" x14ac:dyDescent="0.25">
      <c r="A75" s="18"/>
      <c r="B75" s="18"/>
      <c r="C75" s="18"/>
      <c r="D75" s="18">
        <v>2021</v>
      </c>
      <c r="E75" s="18"/>
      <c r="F75" s="20">
        <v>5.6306349242506215E-2</v>
      </c>
      <c r="G75" s="20">
        <v>4.6502819754300306</v>
      </c>
      <c r="H75" s="32">
        <v>2.8679780883408004</v>
      </c>
      <c r="I75" s="33"/>
    </row>
    <row r="76" spans="1:9" x14ac:dyDescent="0.25">
      <c r="A76" s="18"/>
      <c r="B76" s="18"/>
      <c r="C76" s="18"/>
      <c r="D76" s="18">
        <v>2022</v>
      </c>
      <c r="E76" s="18"/>
      <c r="F76" s="20">
        <v>8.6914014199265754E-2</v>
      </c>
      <c r="G76" s="20">
        <v>5.8712342434926121</v>
      </c>
      <c r="H76" s="32">
        <v>3.2676650224708941</v>
      </c>
      <c r="I76" s="33"/>
    </row>
    <row r="77" spans="1:9" x14ac:dyDescent="0.25">
      <c r="A77" s="18"/>
      <c r="B77" s="18"/>
      <c r="C77" s="18"/>
      <c r="D77" s="18">
        <v>2023</v>
      </c>
      <c r="E77" s="18"/>
      <c r="F77" s="20">
        <v>4.7019234773288753E-2</v>
      </c>
      <c r="G77" s="20">
        <v>4.0392914035542313</v>
      </c>
      <c r="H77" s="32">
        <v>4.1013067344379284</v>
      </c>
      <c r="I77" s="33"/>
    </row>
    <row r="78" spans="1:9" x14ac:dyDescent="0.25">
      <c r="A78" s="18" t="s">
        <v>60</v>
      </c>
      <c r="B78" s="18" t="s">
        <v>67</v>
      </c>
      <c r="C78" s="18" t="s">
        <v>68</v>
      </c>
      <c r="D78" s="18">
        <v>2019</v>
      </c>
      <c r="E78" s="18" t="s">
        <v>85</v>
      </c>
      <c r="F78" s="20">
        <v>1.2348487921496721E-2</v>
      </c>
      <c r="G78" s="30">
        <v>23.600086251943985</v>
      </c>
      <c r="H78" s="32">
        <v>3.3118444226830559</v>
      </c>
      <c r="I78" s="33"/>
    </row>
    <row r="79" spans="1:9" x14ac:dyDescent="0.25">
      <c r="A79" s="18"/>
      <c r="B79" s="18"/>
      <c r="C79" s="18"/>
      <c r="D79" s="18">
        <v>2020</v>
      </c>
      <c r="E79" s="18"/>
      <c r="F79" s="20">
        <v>2.0241791464465187E-2</v>
      </c>
      <c r="G79" s="30">
        <v>24.731446288597898</v>
      </c>
      <c r="H79" s="32">
        <v>2.7311461173462961</v>
      </c>
      <c r="I79" s="33"/>
    </row>
    <row r="80" spans="1:9" x14ac:dyDescent="0.25">
      <c r="A80" s="18"/>
      <c r="B80" s="18"/>
      <c r="C80" s="18"/>
      <c r="D80" s="18">
        <v>2021</v>
      </c>
      <c r="E80" s="18"/>
      <c r="F80" s="20">
        <v>4.9747060733769652E-2</v>
      </c>
      <c r="G80" s="30">
        <v>32.584886821191205</v>
      </c>
      <c r="H80" s="32">
        <v>2.0752378409887364</v>
      </c>
      <c r="I80" s="33"/>
    </row>
    <row r="81" spans="1:9" x14ac:dyDescent="0.25">
      <c r="A81" s="18"/>
      <c r="B81" s="21"/>
      <c r="C81" s="21"/>
      <c r="D81" s="18">
        <v>2022</v>
      </c>
      <c r="E81" s="18"/>
      <c r="F81" s="20">
        <v>2.0111600719392778E-2</v>
      </c>
      <c r="G81" s="20">
        <v>8.6799490361845368</v>
      </c>
      <c r="H81" s="32">
        <v>2.0367225067327226</v>
      </c>
      <c r="I81" s="33"/>
    </row>
    <row r="82" spans="1:9" x14ac:dyDescent="0.25">
      <c r="A82" s="18"/>
      <c r="B82" s="21"/>
      <c r="C82" s="21"/>
      <c r="D82" s="18">
        <v>2023</v>
      </c>
      <c r="E82" s="18"/>
      <c r="F82" s="20">
        <v>8.3011400207129108E-3</v>
      </c>
      <c r="G82" s="30">
        <v>20.473505274051909</v>
      </c>
      <c r="H82" s="32">
        <v>2.8302691010001757</v>
      </c>
      <c r="I82" s="33"/>
    </row>
    <row r="83" spans="1:9" x14ac:dyDescent="0.25">
      <c r="A83" s="18" t="s">
        <v>61</v>
      </c>
      <c r="B83" s="18" t="s">
        <v>38</v>
      </c>
      <c r="C83" s="18" t="s">
        <v>69</v>
      </c>
      <c r="D83" s="18">
        <v>2019</v>
      </c>
      <c r="E83" s="18" t="s">
        <v>87</v>
      </c>
      <c r="F83" s="20">
        <v>5.6689119759808062E-3</v>
      </c>
      <c r="G83" s="20">
        <v>8.5848369824230097</v>
      </c>
      <c r="H83" s="32">
        <v>2.3842650123695606</v>
      </c>
      <c r="I83" s="33"/>
    </row>
    <row r="84" spans="1:9" x14ac:dyDescent="0.25">
      <c r="A84" s="18"/>
      <c r="B84" s="18"/>
      <c r="C84" s="18"/>
      <c r="D84" s="18">
        <v>2020</v>
      </c>
      <c r="E84" s="18"/>
      <c r="F84" s="20">
        <v>4.8041169117191721E-3</v>
      </c>
      <c r="G84" s="20">
        <v>9.1101730924219879</v>
      </c>
      <c r="H84" s="32">
        <v>2.1268671412894591</v>
      </c>
      <c r="I84" s="33"/>
    </row>
    <row r="85" spans="1:9" x14ac:dyDescent="0.25">
      <c r="A85" s="18"/>
      <c r="B85" s="18"/>
      <c r="C85" s="18"/>
      <c r="D85" s="18">
        <v>2021</v>
      </c>
      <c r="E85" s="18"/>
      <c r="F85" s="20">
        <v>1.5826623576786422E-2</v>
      </c>
      <c r="G85" s="20">
        <v>8.2647313377750145</v>
      </c>
      <c r="H85" s="32">
        <v>2.2191001312443945</v>
      </c>
      <c r="I85" s="33"/>
    </row>
    <row r="86" spans="1:9" x14ac:dyDescent="0.25">
      <c r="A86" s="18"/>
      <c r="B86" s="18"/>
      <c r="C86" s="18"/>
      <c r="D86" s="18">
        <v>2022</v>
      </c>
      <c r="E86" s="18"/>
      <c r="F86" s="20">
        <v>17.04248847485216</v>
      </c>
      <c r="G86" s="20">
        <v>7.5620578794871705</v>
      </c>
      <c r="H86" s="32">
        <v>0.52712343117585925</v>
      </c>
      <c r="I86" s="33"/>
    </row>
    <row r="87" spans="1:9" x14ac:dyDescent="0.25">
      <c r="A87" s="18"/>
      <c r="B87" s="18"/>
      <c r="C87" s="18"/>
      <c r="D87" s="18">
        <v>2023</v>
      </c>
      <c r="E87" s="18"/>
      <c r="F87" s="20">
        <v>1.2555640050514192E-2</v>
      </c>
      <c r="G87" s="20">
        <v>7.6066501584597317</v>
      </c>
      <c r="H87" s="32">
        <v>1.9922466536052679</v>
      </c>
      <c r="I87" s="33"/>
    </row>
    <row r="88" spans="1:9" x14ac:dyDescent="0.25">
      <c r="A88" s="18" t="s">
        <v>62</v>
      </c>
      <c r="B88" s="18" t="s">
        <v>39</v>
      </c>
      <c r="C88" s="18" t="s">
        <v>40</v>
      </c>
      <c r="D88" s="18">
        <v>2019</v>
      </c>
      <c r="E88" s="18" t="s">
        <v>85</v>
      </c>
      <c r="F88" s="20">
        <v>0.11143484052230061</v>
      </c>
      <c r="G88" s="30">
        <v>32.190848904595981</v>
      </c>
      <c r="H88" s="32">
        <v>83.682110582421444</v>
      </c>
      <c r="I88" s="33"/>
    </row>
    <row r="89" spans="1:9" x14ac:dyDescent="0.25">
      <c r="A89" s="18"/>
      <c r="B89" s="18"/>
      <c r="C89" s="18"/>
      <c r="D89" s="18">
        <v>2020</v>
      </c>
      <c r="E89" s="18"/>
      <c r="F89" s="20">
        <v>0.55938016382579825</v>
      </c>
      <c r="G89" s="30">
        <v>19.70976089770113</v>
      </c>
      <c r="H89" s="32">
        <v>104.94735481761765</v>
      </c>
      <c r="I89" s="33"/>
    </row>
    <row r="90" spans="1:9" x14ac:dyDescent="0.25">
      <c r="A90" s="18"/>
      <c r="B90" s="18"/>
      <c r="C90" s="18"/>
      <c r="D90" s="18">
        <v>2021</v>
      </c>
      <c r="E90" s="18"/>
      <c r="F90" s="20">
        <v>0.3249210447300156</v>
      </c>
      <c r="G90" s="30">
        <v>26.806508789010405</v>
      </c>
      <c r="H90" s="32">
        <v>113.96685351939689</v>
      </c>
      <c r="I90" s="33"/>
    </row>
    <row r="91" spans="1:9" x14ac:dyDescent="0.25">
      <c r="A91" s="18"/>
      <c r="B91" s="18"/>
      <c r="C91" s="18"/>
      <c r="D91" s="18">
        <v>2022</v>
      </c>
      <c r="E91" s="18"/>
      <c r="F91" s="20">
        <v>0.67917544081308434</v>
      </c>
      <c r="G91" s="30">
        <v>28.869637669392574</v>
      </c>
      <c r="H91" s="32">
        <v>128.32326745170334</v>
      </c>
      <c r="I91" s="33"/>
    </row>
    <row r="92" spans="1:9" x14ac:dyDescent="0.25">
      <c r="A92" s="18"/>
      <c r="B92" s="18"/>
      <c r="C92" s="18"/>
      <c r="D92" s="18">
        <v>2023</v>
      </c>
      <c r="E92" s="18"/>
      <c r="F92" s="20">
        <v>0.16051000319325773</v>
      </c>
      <c r="G92" s="30">
        <v>29.163341874681514</v>
      </c>
      <c r="H92" s="32">
        <v>96.556997127726603</v>
      </c>
      <c r="I92" s="33"/>
    </row>
    <row r="93" spans="1:9" x14ac:dyDescent="0.25">
      <c r="A93" s="18" t="s">
        <v>63</v>
      </c>
      <c r="B93" s="18" t="s">
        <v>41</v>
      </c>
      <c r="C93" s="18" t="s">
        <v>42</v>
      </c>
      <c r="D93" s="18">
        <v>2019</v>
      </c>
      <c r="E93" s="18" t="s">
        <v>85</v>
      </c>
      <c r="F93" s="20">
        <v>0.16648376388260427</v>
      </c>
      <c r="G93" s="30">
        <v>775.35344225804545</v>
      </c>
      <c r="H93" s="32">
        <v>166.41021731829153</v>
      </c>
      <c r="I93" s="33"/>
    </row>
    <row r="94" spans="1:9" x14ac:dyDescent="0.25">
      <c r="A94" s="18"/>
      <c r="B94" s="18"/>
      <c r="C94" s="18"/>
      <c r="D94" s="18">
        <v>2020</v>
      </c>
      <c r="E94" s="18"/>
      <c r="F94" s="20">
        <v>1.6500045169465052</v>
      </c>
      <c r="G94" s="20">
        <v>38.870929592800266</v>
      </c>
      <c r="H94" s="32">
        <v>108.92502231495477</v>
      </c>
      <c r="I94" s="33"/>
    </row>
    <row r="95" spans="1:9" x14ac:dyDescent="0.25">
      <c r="A95" s="18"/>
      <c r="B95" s="18"/>
      <c r="C95" s="18"/>
      <c r="D95" s="18">
        <v>2021</v>
      </c>
      <c r="E95" s="18"/>
      <c r="F95" s="20">
        <v>1.2693937415407612</v>
      </c>
      <c r="G95" s="20">
        <v>28.211616413978241</v>
      </c>
      <c r="H95" s="32">
        <v>83.804244166276817</v>
      </c>
      <c r="I95" s="33"/>
    </row>
    <row r="96" spans="1:9" x14ac:dyDescent="0.25">
      <c r="A96" s="18"/>
      <c r="B96" s="18"/>
      <c r="C96" s="18"/>
      <c r="D96" s="18">
        <v>2022</v>
      </c>
      <c r="E96" s="18"/>
      <c r="F96" s="20">
        <v>1.0650711823845072</v>
      </c>
      <c r="G96" s="20">
        <v>83.171801822678418</v>
      </c>
      <c r="H96" s="32">
        <v>120.23216651683198</v>
      </c>
      <c r="I96" s="33"/>
    </row>
    <row r="97" spans="1:9" x14ac:dyDescent="0.25">
      <c r="A97" s="18"/>
      <c r="B97" s="18"/>
      <c r="C97" s="18"/>
      <c r="D97" s="18">
        <v>2023</v>
      </c>
      <c r="E97" s="18"/>
      <c r="F97" s="20">
        <v>0.72150852989306835</v>
      </c>
      <c r="G97" s="30">
        <v>175.98664124290292</v>
      </c>
      <c r="H97" s="32">
        <v>122.67849010228252</v>
      </c>
      <c r="I97" s="33"/>
    </row>
    <row r="98" spans="1:9" x14ac:dyDescent="0.25">
      <c r="A98" s="18" t="s">
        <v>64</v>
      </c>
      <c r="B98" s="18" t="s">
        <v>65</v>
      </c>
      <c r="C98" s="18" t="s">
        <v>66</v>
      </c>
      <c r="D98" s="18">
        <v>2019</v>
      </c>
      <c r="E98" s="18" t="s">
        <v>85</v>
      </c>
      <c r="F98" s="20">
        <v>2.6131145197075611E-2</v>
      </c>
      <c r="G98" s="20">
        <v>16.505709260192329</v>
      </c>
      <c r="H98" s="32">
        <v>5.8331014908470582</v>
      </c>
      <c r="I98" s="33"/>
    </row>
    <row r="99" spans="1:9" x14ac:dyDescent="0.25">
      <c r="A99" s="18"/>
      <c r="B99" s="18"/>
      <c r="C99" s="18"/>
      <c r="D99" s="18">
        <v>2020</v>
      </c>
      <c r="E99" s="18"/>
      <c r="F99" s="20">
        <v>3.0155595550496152E-2</v>
      </c>
      <c r="G99" s="20">
        <v>17.338357811786889</v>
      </c>
      <c r="H99" s="32">
        <v>5.8183650792251944</v>
      </c>
      <c r="I99" s="33"/>
    </row>
    <row r="100" spans="1:9" x14ac:dyDescent="0.25">
      <c r="A100" s="21"/>
      <c r="B100" s="18"/>
      <c r="C100" s="18"/>
      <c r="D100" s="18">
        <v>2021</v>
      </c>
      <c r="E100" s="18"/>
      <c r="F100" s="20">
        <v>3.2961323394231495E-2</v>
      </c>
      <c r="G100" s="20">
        <v>14.437696341857528</v>
      </c>
      <c r="H100" s="32">
        <v>6.0082443605730127</v>
      </c>
      <c r="I100" s="33"/>
    </row>
    <row r="101" spans="1:9" x14ac:dyDescent="0.25">
      <c r="A101" s="21"/>
      <c r="B101" s="18"/>
      <c r="C101" s="18"/>
      <c r="D101" s="18">
        <v>2022</v>
      </c>
      <c r="E101" s="18"/>
      <c r="F101" s="20">
        <v>3.0063018030987449E-2</v>
      </c>
      <c r="G101" s="20">
        <v>13.861661360978379</v>
      </c>
      <c r="H101" s="32">
        <v>5.8977700595784448</v>
      </c>
      <c r="I101" s="33"/>
    </row>
    <row r="102" spans="1:9" x14ac:dyDescent="0.25">
      <c r="A102" s="21"/>
      <c r="B102" s="18"/>
      <c r="C102" s="18"/>
      <c r="D102" s="18">
        <v>2023</v>
      </c>
      <c r="E102" s="18"/>
      <c r="F102" s="20">
        <v>2.4146818506107982E-2</v>
      </c>
      <c r="G102" s="20">
        <v>13.500978427691003</v>
      </c>
      <c r="H102" s="32">
        <v>5.5557456221630384</v>
      </c>
      <c r="I102" s="33"/>
    </row>
  </sheetData>
  <mergeCells count="1">
    <mergeCell ref="C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 Profit Margin (X1)</vt:lpstr>
      <vt:lpstr>Inventory Turnover (X2)</vt:lpstr>
      <vt:lpstr>Financial Distress (Y)</vt:lpstr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febriana</dc:creator>
  <cp:lastModifiedBy>DICKY SULISTYO</cp:lastModifiedBy>
  <dcterms:created xsi:type="dcterms:W3CDTF">2024-02-21T15:43:37Z</dcterms:created>
  <dcterms:modified xsi:type="dcterms:W3CDTF">2025-03-24T17:39:52Z</dcterms:modified>
</cp:coreProperties>
</file>